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Langstone+Glut_Experiment\Langstone+Glut_Data\Gravimetric_Analysis\"/>
    </mc:Choice>
  </mc:AlternateContent>
  <xr:revisionPtr revIDLastSave="0" documentId="13_ncr:1_{4EE1A9D3-3B61-40A3-8647-375C513591CE}" xr6:coauthVersionLast="47" xr6:coauthVersionMax="47" xr10:uidLastSave="{00000000-0000-0000-0000-000000000000}"/>
  <bookViews>
    <workbookView xWindow="-28920" yWindow="-120" windowWidth="29040" windowHeight="16440" activeTab="5" xr2:uid="{60D26C92-43A1-4AF1-9499-FBCA0F3897B8}"/>
  </bookViews>
  <sheets>
    <sheet name="Control - Day 0" sheetId="1" r:id="rId1"/>
    <sheet name="Control - Day 28" sheetId="3" r:id="rId2"/>
    <sheet name="Control - CR" sheetId="5" r:id="rId3"/>
    <sheet name="Test - Day 0" sheetId="2" r:id="rId4"/>
    <sheet name="Test - Day 28" sheetId="4" r:id="rId5"/>
    <sheet name="Test - CR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6" l="1"/>
  <c r="G12" i="5"/>
  <c r="P15" i="6"/>
  <c r="P15" i="5"/>
  <c r="B21" i="5"/>
  <c r="B30" i="5" s="1"/>
  <c r="B30" i="6"/>
  <c r="F26" i="5"/>
  <c r="E26" i="5"/>
  <c r="E35" i="5" s="1"/>
  <c r="D26" i="5"/>
  <c r="C26" i="5"/>
  <c r="B26" i="5"/>
  <c r="F25" i="5"/>
  <c r="E25" i="5"/>
  <c r="D25" i="5"/>
  <c r="C25" i="5"/>
  <c r="B25" i="5"/>
  <c r="B34" i="5" s="1"/>
  <c r="F24" i="5"/>
  <c r="E24" i="5"/>
  <c r="D24" i="5"/>
  <c r="C24" i="5"/>
  <c r="C33" i="5" s="1"/>
  <c r="B24" i="5"/>
  <c r="F23" i="5"/>
  <c r="E23" i="5"/>
  <c r="D23" i="5"/>
  <c r="C23" i="5"/>
  <c r="B23" i="5"/>
  <c r="F22" i="5"/>
  <c r="E22" i="5"/>
  <c r="E31" i="5" s="1"/>
  <c r="D22" i="5"/>
  <c r="C22" i="5"/>
  <c r="B22" i="5"/>
  <c r="F21" i="5"/>
  <c r="F30" i="5" s="1"/>
  <c r="E21" i="5"/>
  <c r="D21" i="5"/>
  <c r="C21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4" i="5"/>
  <c r="I4" i="5"/>
  <c r="H4" i="5"/>
  <c r="G4" i="5"/>
  <c r="J3" i="5"/>
  <c r="I3" i="5"/>
  <c r="H3" i="5"/>
  <c r="G3" i="5"/>
  <c r="J15" i="6"/>
  <c r="J16" i="6"/>
  <c r="J17" i="6"/>
  <c r="I15" i="6"/>
  <c r="I16" i="6"/>
  <c r="I17" i="6"/>
  <c r="H15" i="6"/>
  <c r="H16" i="6"/>
  <c r="H17" i="6"/>
  <c r="G15" i="6"/>
  <c r="G16" i="6"/>
  <c r="G17" i="6"/>
  <c r="J6" i="6"/>
  <c r="J7" i="6"/>
  <c r="J8" i="6"/>
  <c r="I6" i="6"/>
  <c r="I7" i="6"/>
  <c r="I8" i="6"/>
  <c r="H6" i="6"/>
  <c r="H7" i="6"/>
  <c r="H8" i="6"/>
  <c r="G6" i="6"/>
  <c r="G7" i="6"/>
  <c r="G8" i="6"/>
  <c r="B24" i="6"/>
  <c r="C24" i="6"/>
  <c r="D24" i="6"/>
  <c r="D33" i="6" s="1"/>
  <c r="D52" i="6" s="1"/>
  <c r="E24" i="6"/>
  <c r="F24" i="6"/>
  <c r="C25" i="6"/>
  <c r="D25" i="6"/>
  <c r="D34" i="6" s="1"/>
  <c r="D53" i="6" s="1"/>
  <c r="E25" i="6"/>
  <c r="E34" i="6" s="1"/>
  <c r="E53" i="6" s="1"/>
  <c r="F25" i="6"/>
  <c r="C26" i="6"/>
  <c r="D26" i="6"/>
  <c r="D35" i="6" s="1"/>
  <c r="E26" i="6"/>
  <c r="E35" i="6" s="1"/>
  <c r="F26" i="6"/>
  <c r="B25" i="6"/>
  <c r="B26" i="6"/>
  <c r="I8" i="4"/>
  <c r="H8" i="4"/>
  <c r="G8" i="4"/>
  <c r="I7" i="4"/>
  <c r="H7" i="4"/>
  <c r="G7" i="4"/>
  <c r="I6" i="4"/>
  <c r="H6" i="4"/>
  <c r="G6" i="4"/>
  <c r="I5" i="4"/>
  <c r="H5" i="4"/>
  <c r="G5" i="4"/>
  <c r="I4" i="4"/>
  <c r="H4" i="4"/>
  <c r="G4" i="4"/>
  <c r="I3" i="4"/>
  <c r="H3" i="4"/>
  <c r="G3" i="4"/>
  <c r="I8" i="3"/>
  <c r="H8" i="3"/>
  <c r="G8" i="3"/>
  <c r="I7" i="3"/>
  <c r="H7" i="3"/>
  <c r="G7" i="3"/>
  <c r="I6" i="3"/>
  <c r="H6" i="3"/>
  <c r="G6" i="3"/>
  <c r="I5" i="3"/>
  <c r="H5" i="3"/>
  <c r="G5" i="3"/>
  <c r="I4" i="3"/>
  <c r="H4" i="3"/>
  <c r="G4" i="3"/>
  <c r="I3" i="3"/>
  <c r="H3" i="3"/>
  <c r="G3" i="3"/>
  <c r="F23" i="6"/>
  <c r="F32" i="6" s="1"/>
  <c r="E23" i="6"/>
  <c r="D23" i="6"/>
  <c r="C23" i="6"/>
  <c r="C32" i="6" s="1"/>
  <c r="B23" i="6"/>
  <c r="B32" i="6" s="1"/>
  <c r="F22" i="6"/>
  <c r="E22" i="6"/>
  <c r="D22" i="6"/>
  <c r="D31" i="6" s="1"/>
  <c r="C22" i="6"/>
  <c r="B22" i="6"/>
  <c r="F21" i="6"/>
  <c r="E21" i="6"/>
  <c r="E30" i="6" s="1"/>
  <c r="D21" i="6"/>
  <c r="D30" i="6" s="1"/>
  <c r="C21" i="6"/>
  <c r="J14" i="6"/>
  <c r="I14" i="6"/>
  <c r="H14" i="6"/>
  <c r="G14" i="6"/>
  <c r="J13" i="6"/>
  <c r="I13" i="6"/>
  <c r="H13" i="6"/>
  <c r="G13" i="6"/>
  <c r="J12" i="6"/>
  <c r="I12" i="6"/>
  <c r="H12" i="6"/>
  <c r="G12" i="6"/>
  <c r="J5" i="6"/>
  <c r="I5" i="6"/>
  <c r="H5" i="6"/>
  <c r="G5" i="6"/>
  <c r="J4" i="6"/>
  <c r="I4" i="6"/>
  <c r="H4" i="6"/>
  <c r="G4" i="6"/>
  <c r="J3" i="6"/>
  <c r="I3" i="6"/>
  <c r="H3" i="6"/>
  <c r="G3" i="6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I4" i="1"/>
  <c r="I5" i="1"/>
  <c r="I6" i="1"/>
  <c r="I7" i="1"/>
  <c r="I8" i="1"/>
  <c r="H4" i="1"/>
  <c r="H5" i="1"/>
  <c r="H6" i="1"/>
  <c r="H7" i="1"/>
  <c r="H8" i="1"/>
  <c r="G4" i="1"/>
  <c r="G5" i="1"/>
  <c r="G6" i="1"/>
  <c r="G7" i="1"/>
  <c r="G8" i="1"/>
  <c r="I3" i="1"/>
  <c r="H3" i="1"/>
  <c r="G3" i="1"/>
  <c r="D35" i="5" l="1"/>
  <c r="F30" i="6"/>
  <c r="F49" i="6" s="1"/>
  <c r="E31" i="6"/>
  <c r="E40" i="6" s="1"/>
  <c r="B34" i="6"/>
  <c r="B43" i="6" s="1"/>
  <c r="C34" i="6"/>
  <c r="C53" i="6" s="1"/>
  <c r="C33" i="6"/>
  <c r="C52" i="6" s="1"/>
  <c r="F31" i="6"/>
  <c r="F40" i="6" s="1"/>
  <c r="E32" i="6"/>
  <c r="E41" i="6" s="1"/>
  <c r="F35" i="6"/>
  <c r="F54" i="6" s="1"/>
  <c r="F34" i="6"/>
  <c r="F43" i="6" s="1"/>
  <c r="B33" i="6"/>
  <c r="B52" i="6" s="1"/>
  <c r="D30" i="5"/>
  <c r="D39" i="5" s="1"/>
  <c r="B32" i="5"/>
  <c r="F32" i="5"/>
  <c r="F51" i="5" s="1"/>
  <c r="D34" i="5"/>
  <c r="D53" i="5" s="1"/>
  <c r="C35" i="5"/>
  <c r="I35" i="5" s="1"/>
  <c r="B31" i="5"/>
  <c r="B40" i="5" s="1"/>
  <c r="F31" i="5"/>
  <c r="E32" i="5"/>
  <c r="E41" i="5" s="1"/>
  <c r="D33" i="5"/>
  <c r="C34" i="5"/>
  <c r="C53" i="5" s="1"/>
  <c r="B35" i="5"/>
  <c r="B54" i="5" s="1"/>
  <c r="F35" i="5"/>
  <c r="F54" i="5" s="1"/>
  <c r="E30" i="5"/>
  <c r="E39" i="5" s="1"/>
  <c r="D31" i="5"/>
  <c r="C32" i="5"/>
  <c r="B33" i="5"/>
  <c r="B52" i="5" s="1"/>
  <c r="F33" i="5"/>
  <c r="F52" i="5" s="1"/>
  <c r="E34" i="5"/>
  <c r="E43" i="5" s="1"/>
  <c r="B31" i="6"/>
  <c r="B50" i="6" s="1"/>
  <c r="D32" i="5"/>
  <c r="D41" i="5" s="1"/>
  <c r="I26" i="6"/>
  <c r="G21" i="5"/>
  <c r="C30" i="5"/>
  <c r="C49" i="5" s="1"/>
  <c r="F34" i="5"/>
  <c r="F43" i="5" s="1"/>
  <c r="E33" i="5"/>
  <c r="E42" i="5" s="1"/>
  <c r="C31" i="5"/>
  <c r="C50" i="5" s="1"/>
  <c r="J23" i="5"/>
  <c r="F39" i="5"/>
  <c r="H21" i="5"/>
  <c r="G25" i="6"/>
  <c r="C31" i="6"/>
  <c r="C40" i="6" s="1"/>
  <c r="J24" i="6"/>
  <c r="C35" i="6"/>
  <c r="B35" i="6"/>
  <c r="B54" i="6" s="1"/>
  <c r="F33" i="6"/>
  <c r="F42" i="6" s="1"/>
  <c r="C30" i="6"/>
  <c r="C39" i="6" s="1"/>
  <c r="E33" i="6"/>
  <c r="D32" i="6"/>
  <c r="F53" i="6"/>
  <c r="E54" i="6"/>
  <c r="D54" i="6"/>
  <c r="E39" i="6"/>
  <c r="F39" i="6"/>
  <c r="G24" i="6"/>
  <c r="I24" i="6"/>
  <c r="H26" i="6"/>
  <c r="J26" i="6"/>
  <c r="H25" i="6"/>
  <c r="J25" i="6"/>
  <c r="H24" i="6"/>
  <c r="G26" i="6"/>
  <c r="I25" i="6"/>
  <c r="J24" i="5"/>
  <c r="G22" i="5"/>
  <c r="G25" i="5"/>
  <c r="G23" i="5"/>
  <c r="J25" i="5"/>
  <c r="J26" i="5"/>
  <c r="F50" i="5"/>
  <c r="F40" i="5"/>
  <c r="B44" i="5"/>
  <c r="C51" i="5"/>
  <c r="C41" i="5"/>
  <c r="C52" i="5"/>
  <c r="C42" i="5"/>
  <c r="D44" i="5"/>
  <c r="D54" i="5"/>
  <c r="C39" i="5"/>
  <c r="E53" i="5"/>
  <c r="E54" i="5"/>
  <c r="E44" i="5"/>
  <c r="E50" i="5"/>
  <c r="E40" i="5"/>
  <c r="F41" i="5"/>
  <c r="J21" i="5"/>
  <c r="I22" i="5"/>
  <c r="I24" i="5"/>
  <c r="I26" i="5"/>
  <c r="J22" i="5"/>
  <c r="H23" i="5"/>
  <c r="I21" i="5"/>
  <c r="I23" i="5"/>
  <c r="I25" i="5"/>
  <c r="H25" i="5"/>
  <c r="G24" i="5"/>
  <c r="G26" i="5"/>
  <c r="H22" i="5"/>
  <c r="H24" i="5"/>
  <c r="H26" i="5"/>
  <c r="D42" i="6"/>
  <c r="E43" i="6"/>
  <c r="D43" i="6"/>
  <c r="E44" i="6"/>
  <c r="D44" i="6"/>
  <c r="D49" i="6"/>
  <c r="B49" i="6"/>
  <c r="D40" i="6"/>
  <c r="B51" i="6"/>
  <c r="C51" i="6"/>
  <c r="F41" i="6"/>
  <c r="I22" i="6"/>
  <c r="G23" i="6"/>
  <c r="E49" i="6"/>
  <c r="J21" i="6"/>
  <c r="H23" i="6"/>
  <c r="J22" i="6"/>
  <c r="G21" i="6"/>
  <c r="I23" i="6"/>
  <c r="H21" i="6"/>
  <c r="J23" i="6"/>
  <c r="I21" i="6"/>
  <c r="G22" i="6"/>
  <c r="H22" i="6"/>
  <c r="F42" i="5" l="1"/>
  <c r="F44" i="5"/>
  <c r="D43" i="5"/>
  <c r="F53" i="5"/>
  <c r="G35" i="6"/>
  <c r="B53" i="6"/>
  <c r="F44" i="6"/>
  <c r="J34" i="6"/>
  <c r="J35" i="5"/>
  <c r="G35" i="5"/>
  <c r="D51" i="5"/>
  <c r="D49" i="5"/>
  <c r="H35" i="5"/>
  <c r="E51" i="5"/>
  <c r="C44" i="5"/>
  <c r="J44" i="5" s="1"/>
  <c r="B42" i="6"/>
  <c r="G34" i="6"/>
  <c r="C42" i="6"/>
  <c r="I35" i="6"/>
  <c r="C43" i="5"/>
  <c r="B50" i="5"/>
  <c r="E49" i="5"/>
  <c r="B42" i="5"/>
  <c r="H33" i="6"/>
  <c r="I31" i="5"/>
  <c r="C40" i="5"/>
  <c r="G31" i="5"/>
  <c r="I33" i="6"/>
  <c r="H35" i="6"/>
  <c r="C44" i="6"/>
  <c r="C49" i="6"/>
  <c r="J35" i="6"/>
  <c r="G33" i="6"/>
  <c r="C54" i="6"/>
  <c r="I54" i="6" s="1"/>
  <c r="E42" i="6"/>
  <c r="E52" i="5"/>
  <c r="H33" i="5"/>
  <c r="F49" i="5"/>
  <c r="J31" i="5"/>
  <c r="C54" i="5"/>
  <c r="J54" i="5" s="1"/>
  <c r="H31" i="5"/>
  <c r="F52" i="6"/>
  <c r="J33" i="6"/>
  <c r="E52" i="6"/>
  <c r="B44" i="6"/>
  <c r="I34" i="6"/>
  <c r="H34" i="6"/>
  <c r="C43" i="6"/>
  <c r="I43" i="6" s="1"/>
  <c r="G33" i="5"/>
  <c r="H34" i="5"/>
  <c r="B53" i="5"/>
  <c r="J34" i="5"/>
  <c r="B43" i="5"/>
  <c r="G34" i="5"/>
  <c r="I34" i="5"/>
  <c r="H30" i="5"/>
  <c r="G30" i="5"/>
  <c r="B49" i="5"/>
  <c r="J30" i="5"/>
  <c r="I30" i="5"/>
  <c r="B39" i="5"/>
  <c r="D42" i="5"/>
  <c r="D52" i="5"/>
  <c r="I33" i="5"/>
  <c r="B51" i="5"/>
  <c r="J32" i="5"/>
  <c r="H32" i="5"/>
  <c r="I32" i="5"/>
  <c r="B41" i="5"/>
  <c r="G32" i="5"/>
  <c r="D40" i="5"/>
  <c r="I40" i="5" s="1"/>
  <c r="D50" i="5"/>
  <c r="I50" i="5" s="1"/>
  <c r="J33" i="5"/>
  <c r="G44" i="5"/>
  <c r="H53" i="6"/>
  <c r="G53" i="6"/>
  <c r="J53" i="6"/>
  <c r="I53" i="6"/>
  <c r="D39" i="6"/>
  <c r="D50" i="6"/>
  <c r="B39" i="6"/>
  <c r="F51" i="6"/>
  <c r="H30" i="6"/>
  <c r="J32" i="6"/>
  <c r="I30" i="6"/>
  <c r="B41" i="6"/>
  <c r="C50" i="6"/>
  <c r="G32" i="6"/>
  <c r="J30" i="6"/>
  <c r="E51" i="6"/>
  <c r="F50" i="6"/>
  <c r="G30" i="6"/>
  <c r="E50" i="6"/>
  <c r="H32" i="6"/>
  <c r="C41" i="6"/>
  <c r="I32" i="6"/>
  <c r="D41" i="6"/>
  <c r="D51" i="6"/>
  <c r="I31" i="6"/>
  <c r="B40" i="6"/>
  <c r="H31" i="6"/>
  <c r="G31" i="6"/>
  <c r="J31" i="6"/>
  <c r="H44" i="5" l="1"/>
  <c r="G42" i="6"/>
  <c r="G54" i="5"/>
  <c r="I44" i="5"/>
  <c r="J54" i="6"/>
  <c r="H52" i="6"/>
  <c r="G54" i="6"/>
  <c r="J42" i="6"/>
  <c r="J42" i="5"/>
  <c r="I42" i="6"/>
  <c r="H42" i="6"/>
  <c r="J44" i="6"/>
  <c r="G42" i="5"/>
  <c r="G52" i="6"/>
  <c r="H44" i="6"/>
  <c r="J52" i="5"/>
  <c r="G43" i="6"/>
  <c r="I44" i="6"/>
  <c r="H54" i="6"/>
  <c r="G44" i="6"/>
  <c r="H54" i="5"/>
  <c r="I54" i="5"/>
  <c r="H52" i="5"/>
  <c r="G52" i="5"/>
  <c r="G40" i="5"/>
  <c r="I52" i="6"/>
  <c r="J52" i="6"/>
  <c r="G55" i="6"/>
  <c r="H45" i="6"/>
  <c r="J43" i="6"/>
  <c r="G45" i="6"/>
  <c r="G39" i="6"/>
  <c r="H43" i="6"/>
  <c r="H55" i="6"/>
  <c r="I52" i="5"/>
  <c r="I42" i="5"/>
  <c r="J50" i="5"/>
  <c r="J40" i="5"/>
  <c r="I51" i="5"/>
  <c r="H51" i="5"/>
  <c r="G51" i="5"/>
  <c r="J51" i="5"/>
  <c r="H40" i="5"/>
  <c r="H42" i="5"/>
  <c r="J41" i="5"/>
  <c r="I41" i="5"/>
  <c r="G41" i="5"/>
  <c r="H41" i="5"/>
  <c r="G45" i="5"/>
  <c r="J39" i="5"/>
  <c r="H45" i="5"/>
  <c r="I39" i="5"/>
  <c r="H39" i="5"/>
  <c r="G39" i="5"/>
  <c r="G50" i="5"/>
  <c r="H50" i="5"/>
  <c r="J43" i="5"/>
  <c r="I43" i="5"/>
  <c r="H43" i="5"/>
  <c r="G43" i="5"/>
  <c r="I53" i="5"/>
  <c r="H53" i="5"/>
  <c r="G53" i="5"/>
  <c r="J53" i="5"/>
  <c r="H55" i="5"/>
  <c r="I49" i="5"/>
  <c r="G55" i="5"/>
  <c r="H49" i="5"/>
  <c r="G49" i="5"/>
  <c r="J49" i="5"/>
  <c r="H39" i="6"/>
  <c r="J39" i="6"/>
  <c r="I39" i="6"/>
  <c r="I41" i="6"/>
  <c r="H41" i="6"/>
  <c r="G41" i="6"/>
  <c r="J41" i="6"/>
  <c r="G49" i="6"/>
  <c r="J49" i="6"/>
  <c r="H49" i="6"/>
  <c r="I49" i="6"/>
  <c r="J40" i="6"/>
  <c r="I40" i="6"/>
  <c r="H40" i="6"/>
  <c r="G40" i="6"/>
  <c r="J51" i="6"/>
  <c r="I51" i="6"/>
  <c r="H51" i="6"/>
  <c r="G51" i="6"/>
  <c r="I50" i="6" l="1"/>
  <c r="J50" i="6"/>
  <c r="H50" i="6"/>
  <c r="G50" i="6"/>
</calcChain>
</file>

<file path=xl/sharedStrings.xml><?xml version="1.0" encoding="utf-8"?>
<sst xmlns="http://schemas.openxmlformats.org/spreadsheetml/2006/main" count="155" uniqueCount="38">
  <si>
    <t>Control</t>
  </si>
  <si>
    <t>Weight</t>
  </si>
  <si>
    <t>AR</t>
  </si>
  <si>
    <t>Average</t>
  </si>
  <si>
    <t>Max</t>
  </si>
  <si>
    <t>Min</t>
  </si>
  <si>
    <t>Sample</t>
  </si>
  <si>
    <t>Day 0</t>
  </si>
  <si>
    <t>StDev</t>
  </si>
  <si>
    <t>CR</t>
  </si>
  <si>
    <t>Corrosion Rate</t>
  </si>
  <si>
    <t>* K value changes based on A units</t>
  </si>
  <si>
    <t>K</t>
  </si>
  <si>
    <t>Constant</t>
  </si>
  <si>
    <t>3.45*10^6 mpy</t>
  </si>
  <si>
    <t>8.76*10^4 mm/y</t>
  </si>
  <si>
    <t>T</t>
  </si>
  <si>
    <t>Time of exposure</t>
  </si>
  <si>
    <t>days</t>
  </si>
  <si>
    <t>hours</t>
  </si>
  <si>
    <t>Day 28</t>
  </si>
  <si>
    <t>A</t>
  </si>
  <si>
    <t>Area in cm2</t>
  </si>
  <si>
    <t>one surface</t>
  </si>
  <si>
    <t>two surfaces</t>
  </si>
  <si>
    <t>W</t>
  </si>
  <si>
    <t>Mass loss in grams</t>
  </si>
  <si>
    <t>D</t>
  </si>
  <si>
    <t>Density on g/cm3</t>
  </si>
  <si>
    <t>Corrosion rate formula</t>
  </si>
  <si>
    <t>Weight Loss</t>
  </si>
  <si>
    <t>CR = (K*W)/(A*T*D)</t>
  </si>
  <si>
    <t>Wash weight loss (g)</t>
  </si>
  <si>
    <t>Weight Loss - Wash Adjusted</t>
  </si>
  <si>
    <t>Corrosion Rate (mpy)</t>
  </si>
  <si>
    <t>Corrosion Rate (mm/y)</t>
  </si>
  <si>
    <t>Test</t>
  </si>
  <si>
    <t>Carbon Steel 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</si>
</sst>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0" fillId="0" borderId="20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CAB22-8EE0-46F3-AE1C-AE383F2A9A47}">
  <dimension ref="A1:I11"/>
  <sheetViews>
    <sheetView workbookViewId="0">
      <selection activeCell="B3" sqref="B3:F8"/>
    </sheetView>
  </sheetViews>
  <sheetFormatPr defaultRowHeight="15" x14ac:dyDescent="0.25"/>
  <sheetData>
    <row r="1" spans="1:9" ht="15.75" thickBot="1" x14ac:dyDescent="0.3">
      <c r="A1" s="2" t="s">
        <v>0</v>
      </c>
      <c r="B1" s="38" t="s">
        <v>1</v>
      </c>
      <c r="C1" s="39"/>
      <c r="D1" s="39"/>
      <c r="E1" s="39"/>
      <c r="F1" s="40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3.6957800000000001</v>
      </c>
      <c r="C3" s="6">
        <v>3.6956799999999999</v>
      </c>
      <c r="D3" s="6">
        <v>3.6957800000000001</v>
      </c>
      <c r="E3" s="6">
        <v>3.6956799999999999</v>
      </c>
      <c r="F3" s="8">
        <v>3.6957200000000001</v>
      </c>
      <c r="G3" s="6">
        <f>AVERAGE(B3:F3)</f>
        <v>3.6957280000000003</v>
      </c>
      <c r="H3" s="6">
        <f>MAX(B3:F3)</f>
        <v>3.6957800000000001</v>
      </c>
      <c r="I3" s="6">
        <f>MIN(B3:F3)</f>
        <v>3.6956799999999999</v>
      </c>
    </row>
    <row r="4" spans="1:9" x14ac:dyDescent="0.25">
      <c r="A4" s="4">
        <v>2</v>
      </c>
      <c r="B4" s="7">
        <v>3.6886999999999999</v>
      </c>
      <c r="C4" s="7">
        <v>3.68865</v>
      </c>
      <c r="D4" s="7">
        <v>3.68872</v>
      </c>
      <c r="E4" s="7">
        <v>3.6886800000000002</v>
      </c>
      <c r="F4" s="9">
        <v>3.68872</v>
      </c>
      <c r="G4" s="7">
        <f t="shared" ref="G4:G8" si="0">AVERAGE(B4:F4)</f>
        <v>3.6886939999999995</v>
      </c>
      <c r="H4" s="7">
        <f t="shared" ref="H4:H8" si="1">MAX(B4:F4)</f>
        <v>3.68872</v>
      </c>
      <c r="I4" s="7">
        <f t="shared" ref="I4:I8" si="2">MIN(B4:F4)</f>
        <v>3.68865</v>
      </c>
    </row>
    <row r="5" spans="1:9" x14ac:dyDescent="0.25">
      <c r="A5" s="4">
        <v>3</v>
      </c>
      <c r="B5" s="7">
        <v>3.69597</v>
      </c>
      <c r="C5" s="7">
        <v>3.6959499999999998</v>
      </c>
      <c r="D5" s="7">
        <v>3.6960000000000002</v>
      </c>
      <c r="E5" s="7">
        <v>3.6960000000000002</v>
      </c>
      <c r="F5" s="9">
        <v>3.6960299999999999</v>
      </c>
      <c r="G5" s="7">
        <f t="shared" si="0"/>
        <v>3.6959899999999997</v>
      </c>
      <c r="H5" s="7">
        <f t="shared" si="1"/>
        <v>3.6960299999999999</v>
      </c>
      <c r="I5" s="7">
        <f t="shared" si="2"/>
        <v>3.6959499999999998</v>
      </c>
    </row>
    <row r="6" spans="1:9" x14ac:dyDescent="0.25">
      <c r="A6" s="4">
        <v>4</v>
      </c>
      <c r="B6" s="7">
        <v>3.6889699999999999</v>
      </c>
      <c r="C6" s="7">
        <v>3.68899</v>
      </c>
      <c r="D6" s="7">
        <v>3.6889699999999999</v>
      </c>
      <c r="E6" s="7">
        <v>3.68899</v>
      </c>
      <c r="F6" s="9">
        <v>3.6890200000000002</v>
      </c>
      <c r="G6" s="7">
        <f t="shared" si="0"/>
        <v>3.6889879999999997</v>
      </c>
      <c r="H6" s="7">
        <f t="shared" si="1"/>
        <v>3.6890200000000002</v>
      </c>
      <c r="I6" s="7">
        <f t="shared" si="2"/>
        <v>3.6889699999999999</v>
      </c>
    </row>
    <row r="7" spans="1:9" x14ac:dyDescent="0.25">
      <c r="A7" s="4">
        <v>5</v>
      </c>
      <c r="B7" s="7">
        <v>3.50691</v>
      </c>
      <c r="C7" s="7">
        <v>3.5069300000000001</v>
      </c>
      <c r="D7" s="7">
        <v>3.50691</v>
      </c>
      <c r="E7" s="7">
        <v>3.5070199999999998</v>
      </c>
      <c r="F7" s="9">
        <v>3.5069699999999999</v>
      </c>
      <c r="G7" s="7">
        <f t="shared" si="0"/>
        <v>3.506948</v>
      </c>
      <c r="H7" s="7">
        <f t="shared" si="1"/>
        <v>3.5070199999999998</v>
      </c>
      <c r="I7" s="7">
        <f t="shared" si="2"/>
        <v>3.50691</v>
      </c>
    </row>
    <row r="8" spans="1:9" x14ac:dyDescent="0.25">
      <c r="A8" s="4">
        <v>6</v>
      </c>
      <c r="B8" s="7">
        <v>3.5338699999999998</v>
      </c>
      <c r="C8" s="7">
        <v>3.5339499999999999</v>
      </c>
      <c r="D8" s="7">
        <v>3.5339499999999999</v>
      </c>
      <c r="E8" s="7">
        <v>3.5339900000000002</v>
      </c>
      <c r="F8" s="9">
        <v>3.5340400000000001</v>
      </c>
      <c r="G8" s="7">
        <f t="shared" si="0"/>
        <v>3.5339599999999995</v>
      </c>
      <c r="H8" s="7">
        <f t="shared" si="1"/>
        <v>3.5340400000000001</v>
      </c>
      <c r="I8" s="7">
        <f t="shared" si="2"/>
        <v>3.5338699999999998</v>
      </c>
    </row>
    <row r="11" spans="1:9" x14ac:dyDescent="0.25">
      <c r="A11" s="5"/>
      <c r="B11" s="5"/>
      <c r="C11" s="5"/>
      <c r="D11" s="5"/>
      <c r="E11" s="5"/>
      <c r="F11" s="5"/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9DD81-A2BD-450D-9F2B-3D656DFE4BC7}">
  <dimension ref="A1:I11"/>
  <sheetViews>
    <sheetView workbookViewId="0">
      <selection activeCell="Q29" sqref="Q29"/>
    </sheetView>
  </sheetViews>
  <sheetFormatPr defaultRowHeight="15" x14ac:dyDescent="0.25"/>
  <sheetData>
    <row r="1" spans="1:9" ht="15.75" thickBot="1" x14ac:dyDescent="0.3">
      <c r="A1" s="2" t="s">
        <v>0</v>
      </c>
      <c r="B1" s="38" t="s">
        <v>1</v>
      </c>
      <c r="C1" s="39"/>
      <c r="D1" s="39"/>
      <c r="E1" s="39"/>
      <c r="F1" s="40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3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3.6855799999999999</v>
      </c>
      <c r="C3" s="6">
        <v>3.68554</v>
      </c>
      <c r="D3" s="6">
        <v>3.6855699999999998</v>
      </c>
      <c r="E3" s="6">
        <v>3.6855899999999999</v>
      </c>
      <c r="F3" s="8">
        <v>3.6855899999999999</v>
      </c>
      <c r="G3" s="6">
        <f>AVERAGE(B3:F3)</f>
        <v>3.6855739999999999</v>
      </c>
      <c r="H3" s="6">
        <f>MAX(B3:F3)</f>
        <v>3.6855899999999999</v>
      </c>
      <c r="I3" s="6">
        <f>MIN(B3:F3)</f>
        <v>3.68554</v>
      </c>
    </row>
    <row r="4" spans="1:9" x14ac:dyDescent="0.25">
      <c r="A4" s="4">
        <v>2</v>
      </c>
      <c r="B4" s="7">
        <v>3.6767500000000002</v>
      </c>
      <c r="C4" s="7">
        <v>3.6766800000000002</v>
      </c>
      <c r="D4" s="7">
        <v>3.6766899999999998</v>
      </c>
      <c r="E4" s="7">
        <v>3.6767400000000001</v>
      </c>
      <c r="F4" s="9">
        <v>3.6766800000000002</v>
      </c>
      <c r="G4" s="7">
        <f t="shared" ref="G4:G8" si="0">AVERAGE(B4:F4)</f>
        <v>3.6767080000000001</v>
      </c>
      <c r="H4" s="7">
        <f t="shared" ref="H4:H8" si="1">MAX(B4:F4)</f>
        <v>3.6767500000000002</v>
      </c>
      <c r="I4" s="7">
        <f t="shared" ref="I4:I8" si="2">MIN(B4:F4)</f>
        <v>3.6766800000000002</v>
      </c>
    </row>
    <row r="5" spans="1:9" x14ac:dyDescent="0.25">
      <c r="A5" s="4">
        <v>3</v>
      </c>
      <c r="B5" s="7">
        <v>3.6836199999999999</v>
      </c>
      <c r="C5" s="7">
        <v>3.6836099999999998</v>
      </c>
      <c r="D5" s="7">
        <v>3.6836199999999999</v>
      </c>
      <c r="E5" s="7">
        <v>3.6836500000000001</v>
      </c>
      <c r="F5" s="9">
        <v>3.68364</v>
      </c>
      <c r="G5" s="7">
        <f t="shared" si="0"/>
        <v>3.6836279999999997</v>
      </c>
      <c r="H5" s="7">
        <f t="shared" si="1"/>
        <v>3.6836500000000001</v>
      </c>
      <c r="I5" s="7">
        <f t="shared" si="2"/>
        <v>3.6836099999999998</v>
      </c>
    </row>
    <row r="6" spans="1:9" x14ac:dyDescent="0.25">
      <c r="A6" s="4">
        <v>4</v>
      </c>
      <c r="B6" s="7">
        <v>3.6781999999999999</v>
      </c>
      <c r="C6" s="7">
        <v>3.67815</v>
      </c>
      <c r="D6" s="7">
        <v>3.6781999999999999</v>
      </c>
      <c r="E6" s="7">
        <v>3.6781600000000001</v>
      </c>
      <c r="F6" s="9">
        <v>3.6781899999999998</v>
      </c>
      <c r="G6" s="7">
        <f t="shared" si="0"/>
        <v>3.6781799999999998</v>
      </c>
      <c r="H6" s="7">
        <f t="shared" si="1"/>
        <v>3.6781999999999999</v>
      </c>
      <c r="I6" s="7">
        <f t="shared" si="2"/>
        <v>3.67815</v>
      </c>
    </row>
    <row r="7" spans="1:9" x14ac:dyDescent="0.25">
      <c r="A7" s="4">
        <v>5</v>
      </c>
      <c r="B7" s="7">
        <v>3.4941</v>
      </c>
      <c r="C7" s="7">
        <v>3.49403</v>
      </c>
      <c r="D7" s="7">
        <v>3.49411</v>
      </c>
      <c r="E7" s="7">
        <v>3.4940899999999999</v>
      </c>
      <c r="F7" s="9">
        <v>3.4940699999999998</v>
      </c>
      <c r="G7" s="7">
        <f t="shared" si="0"/>
        <v>3.4940800000000003</v>
      </c>
      <c r="H7" s="7">
        <f t="shared" si="1"/>
        <v>3.49411</v>
      </c>
      <c r="I7" s="7">
        <f t="shared" si="2"/>
        <v>3.49403</v>
      </c>
    </row>
    <row r="8" spans="1:9" x14ac:dyDescent="0.25">
      <c r="A8" s="4">
        <v>6</v>
      </c>
      <c r="B8" s="7">
        <v>3.5208200000000001</v>
      </c>
      <c r="C8" s="7">
        <v>3.5207999999999999</v>
      </c>
      <c r="D8" s="7">
        <v>3.5207999999999999</v>
      </c>
      <c r="E8" s="7">
        <v>3.5207700000000002</v>
      </c>
      <c r="F8" s="9">
        <v>3.5207700000000002</v>
      </c>
      <c r="G8" s="7">
        <f t="shared" si="0"/>
        <v>3.5207920000000001</v>
      </c>
      <c r="H8" s="7">
        <f t="shared" si="1"/>
        <v>3.5208200000000001</v>
      </c>
      <c r="I8" s="7">
        <f t="shared" si="2"/>
        <v>3.5207700000000002</v>
      </c>
    </row>
    <row r="11" spans="1:9" x14ac:dyDescent="0.25">
      <c r="A11" s="5"/>
      <c r="B11" s="5"/>
      <c r="C11" s="5"/>
      <c r="D11" s="5"/>
      <c r="E11" s="5"/>
      <c r="F11" s="5"/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06918-6351-4DC1-BE8A-C7487261FC78}">
  <dimension ref="A1:P55"/>
  <sheetViews>
    <sheetView topLeftCell="A24" zoomScaleNormal="100" workbookViewId="0">
      <selection activeCell="M50" sqref="M50"/>
    </sheetView>
  </sheetViews>
  <sheetFormatPr defaultRowHeight="15" x14ac:dyDescent="0.25"/>
  <cols>
    <col min="8" max="8" width="12" bestFit="1" customWidth="1"/>
    <col min="12" max="12" width="3.28515625" customWidth="1"/>
    <col min="15" max="15" width="13.5703125" bestFit="1" customWidth="1"/>
    <col min="16" max="16" width="19.42578125" customWidth="1"/>
  </cols>
  <sheetData>
    <row r="1" spans="1:16" ht="15.75" thickBot="1" x14ac:dyDescent="0.3">
      <c r="A1" s="13" t="s">
        <v>6</v>
      </c>
      <c r="B1" s="50" t="s">
        <v>7</v>
      </c>
      <c r="C1" s="51"/>
      <c r="D1" s="51"/>
      <c r="E1" s="51"/>
      <c r="F1" s="52"/>
      <c r="G1" s="13"/>
      <c r="H1" s="17"/>
      <c r="I1" s="5"/>
      <c r="J1" s="5"/>
    </row>
    <row r="2" spans="1:16" ht="15.75" thickBot="1" x14ac:dyDescent="0.3">
      <c r="A2" s="13" t="s">
        <v>2</v>
      </c>
      <c r="B2" s="33">
        <v>1</v>
      </c>
      <c r="C2" s="34">
        <v>2</v>
      </c>
      <c r="D2" s="34">
        <v>3</v>
      </c>
      <c r="E2" s="34">
        <v>4</v>
      </c>
      <c r="F2" s="35">
        <v>5</v>
      </c>
      <c r="G2" s="18" t="s">
        <v>3</v>
      </c>
      <c r="H2" s="19" t="s">
        <v>8</v>
      </c>
      <c r="I2" s="19" t="s">
        <v>4</v>
      </c>
      <c r="J2" s="20" t="s">
        <v>5</v>
      </c>
      <c r="L2" s="21" t="s">
        <v>9</v>
      </c>
      <c r="M2" s="53" t="s">
        <v>10</v>
      </c>
      <c r="N2" s="54"/>
      <c r="O2" s="27"/>
      <c r="P2" s="28" t="s">
        <v>11</v>
      </c>
    </row>
    <row r="3" spans="1:16" x14ac:dyDescent="0.25">
      <c r="A3" s="3">
        <v>1</v>
      </c>
      <c r="B3" s="6">
        <v>3.6957800000000001</v>
      </c>
      <c r="C3" s="6">
        <v>3.6956799999999999</v>
      </c>
      <c r="D3" s="6">
        <v>3.6957800000000001</v>
      </c>
      <c r="E3" s="6">
        <v>3.6956799999999999</v>
      </c>
      <c r="F3" s="8">
        <v>3.6957200000000001</v>
      </c>
      <c r="G3" s="3">
        <f>AVERAGE(B3:F3)</f>
        <v>3.6957280000000003</v>
      </c>
      <c r="H3" s="3">
        <f>STDEV(B3:F3)</f>
        <v>5.0199601592143389E-5</v>
      </c>
      <c r="I3" s="3">
        <f>MAX(B3:F3)</f>
        <v>3.6957800000000001</v>
      </c>
      <c r="J3" s="3">
        <f>MIN(B3:F3)</f>
        <v>3.6956799999999999</v>
      </c>
      <c r="L3" s="41" t="s">
        <v>12</v>
      </c>
      <c r="M3" s="43" t="s">
        <v>13</v>
      </c>
      <c r="N3" s="44"/>
      <c r="O3" s="23" t="s">
        <v>14</v>
      </c>
      <c r="P3" s="23" t="s">
        <v>15</v>
      </c>
    </row>
    <row r="4" spans="1:16" ht="15.75" thickBot="1" x14ac:dyDescent="0.3">
      <c r="A4" s="4">
        <v>2</v>
      </c>
      <c r="B4" s="7">
        <v>3.6886999999999999</v>
      </c>
      <c r="C4" s="7">
        <v>3.68865</v>
      </c>
      <c r="D4" s="7">
        <v>3.68872</v>
      </c>
      <c r="E4" s="7">
        <v>3.6886800000000002</v>
      </c>
      <c r="F4" s="9">
        <v>3.68872</v>
      </c>
      <c r="G4" s="3">
        <f t="shared" ref="G4:G8" si="0">AVERAGE(B4:F4)</f>
        <v>3.6886939999999995</v>
      </c>
      <c r="H4" s="3">
        <f t="shared" ref="H4:H8" si="1">STDEV(B4:F4)</f>
        <v>2.9664793948359923E-5</v>
      </c>
      <c r="I4" s="3">
        <f t="shared" ref="I4:I8" si="2">MAX(B4:F4)</f>
        <v>3.68872</v>
      </c>
      <c r="J4" s="3">
        <f t="shared" ref="J4:J8" si="3">MIN(B4:F4)</f>
        <v>3.68865</v>
      </c>
      <c r="L4" s="42"/>
      <c r="M4" s="45"/>
      <c r="N4" s="46"/>
      <c r="O4" s="24">
        <v>3450000</v>
      </c>
      <c r="P4" s="24">
        <v>87600</v>
      </c>
    </row>
    <row r="5" spans="1:16" x14ac:dyDescent="0.25">
      <c r="A5" s="4">
        <v>3</v>
      </c>
      <c r="B5" s="7">
        <v>3.69597</v>
      </c>
      <c r="C5" s="7">
        <v>3.6959499999999998</v>
      </c>
      <c r="D5" s="7">
        <v>3.6960000000000002</v>
      </c>
      <c r="E5" s="7">
        <v>3.6960000000000002</v>
      </c>
      <c r="F5" s="9">
        <v>3.6960299999999999</v>
      </c>
      <c r="G5" s="3">
        <f t="shared" si="0"/>
        <v>3.6959899999999997</v>
      </c>
      <c r="H5" s="3">
        <f t="shared" si="1"/>
        <v>3.0822070014902727E-5</v>
      </c>
      <c r="I5" s="3">
        <f t="shared" si="2"/>
        <v>3.6960299999999999</v>
      </c>
      <c r="J5" s="3">
        <f t="shared" si="3"/>
        <v>3.6959499999999998</v>
      </c>
      <c r="L5" s="41" t="s">
        <v>16</v>
      </c>
      <c r="M5" s="43" t="s">
        <v>17</v>
      </c>
      <c r="N5" s="44"/>
      <c r="O5" s="23">
        <v>28</v>
      </c>
      <c r="P5" s="23">
        <v>672</v>
      </c>
    </row>
    <row r="6" spans="1:16" ht="15.75" thickBot="1" x14ac:dyDescent="0.3">
      <c r="A6" s="36">
        <v>4</v>
      </c>
      <c r="B6" s="7">
        <v>3.6889699999999999</v>
      </c>
      <c r="C6" s="7">
        <v>3.68899</v>
      </c>
      <c r="D6" s="7">
        <v>3.6889699999999999</v>
      </c>
      <c r="E6" s="7">
        <v>3.68899</v>
      </c>
      <c r="F6" s="9">
        <v>3.6890200000000002</v>
      </c>
      <c r="G6" s="3">
        <f t="shared" si="0"/>
        <v>3.6889879999999997</v>
      </c>
      <c r="H6" s="3">
        <f t="shared" si="1"/>
        <v>2.0493901532053456E-5</v>
      </c>
      <c r="I6" s="3">
        <f t="shared" si="2"/>
        <v>3.6890200000000002</v>
      </c>
      <c r="J6" s="3">
        <f t="shared" si="3"/>
        <v>3.6889699999999999</v>
      </c>
      <c r="L6" s="42"/>
      <c r="M6" s="45"/>
      <c r="N6" s="46"/>
      <c r="O6" s="24" t="s">
        <v>18</v>
      </c>
      <c r="P6" s="24" t="s">
        <v>19</v>
      </c>
    </row>
    <row r="7" spans="1:16" x14ac:dyDescent="0.25">
      <c r="A7" s="36">
        <v>5</v>
      </c>
      <c r="B7" s="7">
        <v>3.50691</v>
      </c>
      <c r="C7" s="7">
        <v>3.5069300000000001</v>
      </c>
      <c r="D7" s="7">
        <v>3.50691</v>
      </c>
      <c r="E7" s="7">
        <v>3.5070199999999998</v>
      </c>
      <c r="F7" s="9">
        <v>3.5069699999999999</v>
      </c>
      <c r="G7" s="3">
        <f t="shared" si="0"/>
        <v>3.506948</v>
      </c>
      <c r="H7" s="3">
        <f t="shared" si="1"/>
        <v>4.711687595747651E-5</v>
      </c>
      <c r="I7" s="3">
        <f t="shared" si="2"/>
        <v>3.5070199999999998</v>
      </c>
      <c r="J7" s="3">
        <f t="shared" si="3"/>
        <v>3.50691</v>
      </c>
      <c r="L7" s="41" t="s">
        <v>21</v>
      </c>
      <c r="M7" s="43" t="s">
        <v>22</v>
      </c>
      <c r="N7" s="44"/>
      <c r="O7" s="23">
        <v>1.2667999999999999</v>
      </c>
      <c r="P7" s="23">
        <v>2.5335999999999999</v>
      </c>
    </row>
    <row r="8" spans="1:16" ht="15.75" thickBot="1" x14ac:dyDescent="0.3">
      <c r="A8" s="36">
        <v>6</v>
      </c>
      <c r="B8" s="7">
        <v>3.5338699999999998</v>
      </c>
      <c r="C8" s="7">
        <v>3.5339499999999999</v>
      </c>
      <c r="D8" s="7">
        <v>3.5339499999999999</v>
      </c>
      <c r="E8" s="7">
        <v>3.5339900000000002</v>
      </c>
      <c r="F8" s="9">
        <v>3.5340400000000001</v>
      </c>
      <c r="G8" s="3">
        <f t="shared" si="0"/>
        <v>3.5339599999999995</v>
      </c>
      <c r="H8" s="3">
        <f t="shared" si="1"/>
        <v>6.244997998409089E-5</v>
      </c>
      <c r="I8" s="3">
        <f t="shared" si="2"/>
        <v>3.5340400000000001</v>
      </c>
      <c r="J8" s="3">
        <f t="shared" si="3"/>
        <v>3.5338699999999998</v>
      </c>
      <c r="L8" s="42"/>
      <c r="M8" s="45"/>
      <c r="N8" s="46"/>
      <c r="O8" s="24" t="s">
        <v>23</v>
      </c>
      <c r="P8" s="24" t="s">
        <v>24</v>
      </c>
    </row>
    <row r="9" spans="1:16" ht="15.75" thickBot="1" x14ac:dyDescent="0.3">
      <c r="L9" s="21" t="s">
        <v>25</v>
      </c>
      <c r="M9" s="53" t="s">
        <v>26</v>
      </c>
      <c r="N9" s="54"/>
      <c r="O9" s="22"/>
      <c r="P9" s="22"/>
    </row>
    <row r="10" spans="1:16" ht="15.75" thickBot="1" x14ac:dyDescent="0.3">
      <c r="A10" s="13" t="s">
        <v>6</v>
      </c>
      <c r="B10" s="47" t="s">
        <v>20</v>
      </c>
      <c r="C10" s="48"/>
      <c r="D10" s="48"/>
      <c r="E10" s="48"/>
      <c r="F10" s="49"/>
      <c r="G10" s="13"/>
      <c r="H10" s="17"/>
      <c r="I10" s="5"/>
      <c r="J10" s="5"/>
      <c r="L10" s="21" t="s">
        <v>27</v>
      </c>
      <c r="M10" s="53" t="s">
        <v>28</v>
      </c>
      <c r="N10" s="54"/>
      <c r="O10" s="21">
        <v>7.87</v>
      </c>
      <c r="P10" s="22"/>
    </row>
    <row r="11" spans="1:16" ht="15.75" thickBot="1" x14ac:dyDescent="0.3">
      <c r="A11" s="13" t="s">
        <v>2</v>
      </c>
      <c r="B11" s="33">
        <v>1</v>
      </c>
      <c r="C11" s="34">
        <v>2</v>
      </c>
      <c r="D11" s="34">
        <v>3</v>
      </c>
      <c r="E11" s="34">
        <v>4</v>
      </c>
      <c r="F11" s="35">
        <v>5</v>
      </c>
      <c r="G11" s="18" t="s">
        <v>3</v>
      </c>
      <c r="H11" s="19" t="s">
        <v>8</v>
      </c>
      <c r="I11" s="19" t="s">
        <v>4</v>
      </c>
      <c r="J11" s="20" t="s">
        <v>5</v>
      </c>
      <c r="L11" s="22"/>
      <c r="M11" s="22"/>
      <c r="N11" s="22"/>
      <c r="O11" s="22"/>
      <c r="P11" s="22"/>
    </row>
    <row r="12" spans="1:16" ht="15.75" thickBot="1" x14ac:dyDescent="0.3">
      <c r="A12" s="3">
        <v>1</v>
      </c>
      <c r="B12" s="6">
        <v>3.6855799999999999</v>
      </c>
      <c r="C12" s="6">
        <v>3.68554</v>
      </c>
      <c r="D12" s="6">
        <v>3.6855699999999998</v>
      </c>
      <c r="E12" s="6">
        <v>3.6855899999999999</v>
      </c>
      <c r="F12" s="8">
        <v>3.6855899999999999</v>
      </c>
      <c r="G12" s="6">
        <f>AVERAGE(B12:F12)</f>
        <v>3.6855739999999999</v>
      </c>
      <c r="H12" s="3">
        <f>STDEV(B12:F12)</f>
        <v>2.0736441353281534E-5</v>
      </c>
      <c r="I12" s="3">
        <f>MAX(B12:F12)</f>
        <v>3.6855899999999999</v>
      </c>
      <c r="J12" s="3">
        <f>MIN(B12:F12)</f>
        <v>3.68554</v>
      </c>
      <c r="L12" s="56" t="s">
        <v>29</v>
      </c>
      <c r="M12" s="57"/>
      <c r="N12" s="58"/>
      <c r="O12" s="22"/>
    </row>
    <row r="13" spans="1:16" ht="15.75" thickBot="1" x14ac:dyDescent="0.3">
      <c r="A13" s="4">
        <v>2</v>
      </c>
      <c r="B13" s="7">
        <v>3.6767500000000002</v>
      </c>
      <c r="C13" s="7">
        <v>3.6766800000000002</v>
      </c>
      <c r="D13" s="7">
        <v>3.6766899999999998</v>
      </c>
      <c r="E13" s="7">
        <v>3.6767400000000001</v>
      </c>
      <c r="F13" s="9">
        <v>3.6766800000000002</v>
      </c>
      <c r="G13" s="3">
        <f t="shared" ref="G13:G17" si="4">AVERAGE(B13:F13)</f>
        <v>3.6767080000000001</v>
      </c>
      <c r="H13" s="3">
        <f t="shared" ref="H13:H17" si="5">STDEV(B13:F13)</f>
        <v>3.4205262753016463E-5</v>
      </c>
      <c r="I13" s="3">
        <f t="shared" ref="I13:I17" si="6">MAX(B13:F13)</f>
        <v>3.6767500000000002</v>
      </c>
      <c r="J13" s="3">
        <f t="shared" ref="J13:J17" si="7">MIN(B13:F13)</f>
        <v>3.6766800000000002</v>
      </c>
      <c r="L13" s="59" t="s">
        <v>31</v>
      </c>
      <c r="M13" s="60"/>
      <c r="N13" s="61"/>
      <c r="O13" s="25"/>
    </row>
    <row r="14" spans="1:16" ht="15.75" thickBot="1" x14ac:dyDescent="0.3">
      <c r="A14" s="4">
        <v>3</v>
      </c>
      <c r="B14" s="7">
        <v>3.6836199999999999</v>
      </c>
      <c r="C14" s="7">
        <v>3.6836099999999998</v>
      </c>
      <c r="D14" s="7">
        <v>3.6836199999999999</v>
      </c>
      <c r="E14" s="7">
        <v>3.6836500000000001</v>
      </c>
      <c r="F14" s="9">
        <v>3.68364</v>
      </c>
      <c r="G14" s="3">
        <f t="shared" si="4"/>
        <v>3.6836279999999997</v>
      </c>
      <c r="H14" s="3">
        <f t="shared" si="5"/>
        <v>1.6431676725262632E-5</v>
      </c>
      <c r="I14" s="3">
        <f t="shared" si="6"/>
        <v>3.6836500000000001</v>
      </c>
      <c r="J14" s="3">
        <f t="shared" si="7"/>
        <v>3.6836099999999998</v>
      </c>
      <c r="P14" s="21" t="s">
        <v>32</v>
      </c>
    </row>
    <row r="15" spans="1:16" ht="15.75" thickBot="1" x14ac:dyDescent="0.3">
      <c r="A15" s="36">
        <v>4</v>
      </c>
      <c r="B15" s="37">
        <v>3.6781999999999999</v>
      </c>
      <c r="C15" s="37">
        <v>3.67815</v>
      </c>
      <c r="D15" s="37">
        <v>3.6781999999999999</v>
      </c>
      <c r="E15" s="37">
        <v>3.6781600000000001</v>
      </c>
      <c r="F15" s="37">
        <v>3.6781899999999998</v>
      </c>
      <c r="G15" s="3">
        <f t="shared" si="4"/>
        <v>3.6781799999999998</v>
      </c>
      <c r="H15" s="3">
        <f t="shared" si="5"/>
        <v>2.3452078799034089E-5</v>
      </c>
      <c r="I15" s="3">
        <f t="shared" si="6"/>
        <v>3.6781999999999999</v>
      </c>
      <c r="J15" s="3">
        <f t="shared" si="7"/>
        <v>3.67815</v>
      </c>
      <c r="M15" s="5" t="s">
        <v>2</v>
      </c>
      <c r="N15" s="55" t="s">
        <v>37</v>
      </c>
      <c r="O15" s="55"/>
      <c r="P15" s="26">
        <f>0.000884074074074191</f>
        <v>8.84074074074191E-4</v>
      </c>
    </row>
    <row r="16" spans="1:16" x14ac:dyDescent="0.25">
      <c r="A16" s="36">
        <v>5</v>
      </c>
      <c r="B16" s="37">
        <v>3.4941</v>
      </c>
      <c r="C16" s="37">
        <v>3.49403</v>
      </c>
      <c r="D16" s="37">
        <v>3.49411</v>
      </c>
      <c r="E16" s="37">
        <v>3.4940899999999999</v>
      </c>
      <c r="F16" s="37">
        <v>3.4940699999999998</v>
      </c>
      <c r="G16" s="3">
        <f t="shared" si="4"/>
        <v>3.4940800000000003</v>
      </c>
      <c r="H16" s="3">
        <f t="shared" si="5"/>
        <v>3.1622776601715413E-5</v>
      </c>
      <c r="I16" s="3">
        <f t="shared" si="6"/>
        <v>3.49411</v>
      </c>
      <c r="J16" s="3">
        <f t="shared" si="7"/>
        <v>3.49403</v>
      </c>
    </row>
    <row r="17" spans="1:10" x14ac:dyDescent="0.25">
      <c r="A17" s="36">
        <v>6</v>
      </c>
      <c r="B17" s="37">
        <v>3.5208200000000001</v>
      </c>
      <c r="C17" s="37">
        <v>3.5207999999999999</v>
      </c>
      <c r="D17" s="37">
        <v>3.5207999999999999</v>
      </c>
      <c r="E17" s="37">
        <v>3.5207700000000002</v>
      </c>
      <c r="F17" s="37">
        <v>3.5207700000000002</v>
      </c>
      <c r="G17" s="3">
        <f t="shared" si="4"/>
        <v>3.5207920000000001</v>
      </c>
      <c r="H17" s="3">
        <f t="shared" si="5"/>
        <v>2.1679483388595499E-5</v>
      </c>
      <c r="I17" s="3">
        <f t="shared" si="6"/>
        <v>3.5208200000000001</v>
      </c>
      <c r="J17" s="3">
        <f t="shared" si="7"/>
        <v>3.5207700000000002</v>
      </c>
    </row>
    <row r="18" spans="1:10" ht="15.75" thickBot="1" x14ac:dyDescent="0.3"/>
    <row r="19" spans="1:10" ht="15.75" thickBot="1" x14ac:dyDescent="0.3">
      <c r="A19" s="13" t="s">
        <v>6</v>
      </c>
      <c r="B19" s="47" t="s">
        <v>30</v>
      </c>
      <c r="C19" s="48"/>
      <c r="D19" s="48"/>
      <c r="E19" s="48"/>
      <c r="F19" s="49"/>
      <c r="G19" s="13"/>
      <c r="H19" s="17"/>
      <c r="I19" s="5"/>
      <c r="J19" s="5"/>
    </row>
    <row r="20" spans="1:10" ht="15.75" thickBot="1" x14ac:dyDescent="0.3">
      <c r="A20" s="13" t="s">
        <v>2</v>
      </c>
      <c r="B20" s="33">
        <v>1</v>
      </c>
      <c r="C20" s="34">
        <v>2</v>
      </c>
      <c r="D20" s="34">
        <v>3</v>
      </c>
      <c r="E20" s="34">
        <v>4</v>
      </c>
      <c r="F20" s="35">
        <v>5</v>
      </c>
      <c r="G20" s="18" t="s">
        <v>3</v>
      </c>
      <c r="H20" s="19" t="s">
        <v>8</v>
      </c>
      <c r="I20" s="19" t="s">
        <v>4</v>
      </c>
      <c r="J20" s="20" t="s">
        <v>5</v>
      </c>
    </row>
    <row r="21" spans="1:10" x14ac:dyDescent="0.25">
      <c r="A21" s="3">
        <v>1</v>
      </c>
      <c r="B21" s="6">
        <f>B3-B12</f>
        <v>1.0200000000000209E-2</v>
      </c>
      <c r="C21" s="3">
        <f t="shared" ref="B21:F23" si="8">C3-C12</f>
        <v>1.0139999999999816E-2</v>
      </c>
      <c r="D21" s="3">
        <f t="shared" si="8"/>
        <v>1.0210000000000274E-2</v>
      </c>
      <c r="E21" s="3">
        <f t="shared" si="8"/>
        <v>1.0089999999999932E-2</v>
      </c>
      <c r="F21" s="3">
        <f t="shared" si="8"/>
        <v>1.0130000000000194E-2</v>
      </c>
      <c r="G21" s="3">
        <f>AVERAGE(B21:F21)</f>
        <v>1.0154000000000085E-2</v>
      </c>
      <c r="H21" s="3">
        <f>STDEV(B21:F21)</f>
        <v>5.0299105359972449E-5</v>
      </c>
      <c r="I21" s="3">
        <f>MAX(B21:F21)</f>
        <v>1.0210000000000274E-2</v>
      </c>
      <c r="J21" s="3">
        <f>MIN(B21:F21)</f>
        <v>1.0089999999999932E-2</v>
      </c>
    </row>
    <row r="22" spans="1:10" x14ac:dyDescent="0.25">
      <c r="A22" s="4">
        <v>2</v>
      </c>
      <c r="B22" s="3">
        <f t="shared" si="8"/>
        <v>1.1949999999999683E-2</v>
      </c>
      <c r="C22" s="3">
        <f t="shared" si="8"/>
        <v>1.1969999999999814E-2</v>
      </c>
      <c r="D22" s="3">
        <f t="shared" si="8"/>
        <v>1.2030000000000207E-2</v>
      </c>
      <c r="E22" s="3">
        <f t="shared" si="8"/>
        <v>1.1940000000000062E-2</v>
      </c>
      <c r="F22" s="3">
        <f t="shared" si="8"/>
        <v>1.2039999999999829E-2</v>
      </c>
      <c r="G22" s="3">
        <f t="shared" ref="G22:G26" si="9">AVERAGE(B22:F22)</f>
        <v>1.1985999999999919E-2</v>
      </c>
      <c r="H22" s="3">
        <f t="shared" ref="H22:H26" si="10">STDEV(B22:F22)</f>
        <v>4.6151923036919101E-5</v>
      </c>
      <c r="I22" s="3">
        <f t="shared" ref="I22:I26" si="11">MAX(B22:F22)</f>
        <v>1.2039999999999829E-2</v>
      </c>
      <c r="J22" s="3">
        <f t="shared" ref="J22:J26" si="12">MIN(B22:F22)</f>
        <v>1.1940000000000062E-2</v>
      </c>
    </row>
    <row r="23" spans="1:10" x14ac:dyDescent="0.25">
      <c r="A23" s="4">
        <v>3</v>
      </c>
      <c r="B23" s="3">
        <f t="shared" si="8"/>
        <v>1.2350000000000083E-2</v>
      </c>
      <c r="C23" s="3">
        <f t="shared" si="8"/>
        <v>1.2340000000000018E-2</v>
      </c>
      <c r="D23" s="3">
        <f t="shared" si="8"/>
        <v>1.238000000000028E-2</v>
      </c>
      <c r="E23" s="3">
        <f t="shared" si="8"/>
        <v>1.2350000000000083E-2</v>
      </c>
      <c r="F23" s="3">
        <f t="shared" si="8"/>
        <v>1.2389999999999901E-2</v>
      </c>
      <c r="G23" s="3">
        <f t="shared" si="9"/>
        <v>1.2362000000000073E-2</v>
      </c>
      <c r="H23" s="3">
        <f t="shared" si="10"/>
        <v>2.1679483388677437E-5</v>
      </c>
      <c r="I23" s="3">
        <f t="shared" si="11"/>
        <v>1.2389999999999901E-2</v>
      </c>
      <c r="J23" s="3">
        <f t="shared" si="12"/>
        <v>1.2340000000000018E-2</v>
      </c>
    </row>
    <row r="24" spans="1:10" x14ac:dyDescent="0.25">
      <c r="A24" s="36">
        <v>4</v>
      </c>
      <c r="B24" s="3">
        <f>B6-B15</f>
        <v>1.0769999999999946E-2</v>
      </c>
      <c r="C24" s="3">
        <f t="shared" ref="B24:F26" si="13">C6-C15</f>
        <v>1.0839999999999961E-2</v>
      </c>
      <c r="D24" s="3">
        <f t="shared" si="13"/>
        <v>1.0769999999999946E-2</v>
      </c>
      <c r="E24" s="3">
        <f t="shared" si="13"/>
        <v>1.0829999999999895E-2</v>
      </c>
      <c r="F24" s="3">
        <f t="shared" si="13"/>
        <v>1.0830000000000339E-2</v>
      </c>
      <c r="G24" s="3">
        <f t="shared" si="9"/>
        <v>1.0808000000000017E-2</v>
      </c>
      <c r="H24" s="3">
        <f t="shared" si="10"/>
        <v>3.492849839320314E-5</v>
      </c>
      <c r="I24" s="3">
        <f t="shared" si="11"/>
        <v>1.0839999999999961E-2</v>
      </c>
      <c r="J24" s="3">
        <f t="shared" si="12"/>
        <v>1.0769999999999946E-2</v>
      </c>
    </row>
    <row r="25" spans="1:10" x14ac:dyDescent="0.25">
      <c r="A25" s="36">
        <v>5</v>
      </c>
      <c r="B25" s="3">
        <f t="shared" si="13"/>
        <v>1.2809999999999988E-2</v>
      </c>
      <c r="C25" s="3">
        <f t="shared" si="13"/>
        <v>1.2900000000000134E-2</v>
      </c>
      <c r="D25" s="3">
        <f t="shared" si="13"/>
        <v>1.2799999999999923E-2</v>
      </c>
      <c r="E25" s="3">
        <f t="shared" si="13"/>
        <v>1.2929999999999886E-2</v>
      </c>
      <c r="F25" s="3">
        <f t="shared" si="13"/>
        <v>1.2900000000000134E-2</v>
      </c>
      <c r="G25" s="3">
        <f t="shared" si="9"/>
        <v>1.2868000000000013E-2</v>
      </c>
      <c r="H25" s="3">
        <f t="shared" si="10"/>
        <v>5.8906705900124149E-5</v>
      </c>
      <c r="I25" s="3">
        <f t="shared" si="11"/>
        <v>1.2929999999999886E-2</v>
      </c>
      <c r="J25" s="3">
        <f t="shared" si="12"/>
        <v>1.2799999999999923E-2</v>
      </c>
    </row>
    <row r="26" spans="1:10" x14ac:dyDescent="0.25">
      <c r="A26" s="36">
        <v>6</v>
      </c>
      <c r="B26" s="3">
        <f t="shared" si="13"/>
        <v>1.3049999999999784E-2</v>
      </c>
      <c r="C26" s="3">
        <f t="shared" si="13"/>
        <v>1.3149999999999995E-2</v>
      </c>
      <c r="D26" s="3">
        <f t="shared" si="13"/>
        <v>1.3149999999999995E-2</v>
      </c>
      <c r="E26" s="3">
        <f t="shared" si="13"/>
        <v>1.322000000000001E-2</v>
      </c>
      <c r="F26" s="3">
        <f t="shared" si="13"/>
        <v>1.3269999999999893E-2</v>
      </c>
      <c r="G26" s="3">
        <f t="shared" si="9"/>
        <v>1.3167999999999935E-2</v>
      </c>
      <c r="H26" s="3">
        <f t="shared" si="10"/>
        <v>8.3186537372387513E-5</v>
      </c>
      <c r="I26" s="3">
        <f t="shared" si="11"/>
        <v>1.3269999999999893E-2</v>
      </c>
      <c r="J26" s="3">
        <f t="shared" si="12"/>
        <v>1.3049999999999784E-2</v>
      </c>
    </row>
    <row r="27" spans="1:10" ht="15.75" thickBot="1" x14ac:dyDescent="0.3"/>
    <row r="28" spans="1:10" ht="15.75" thickBot="1" x14ac:dyDescent="0.3">
      <c r="A28" s="13" t="s">
        <v>6</v>
      </c>
      <c r="B28" s="47" t="s">
        <v>33</v>
      </c>
      <c r="C28" s="48"/>
      <c r="D28" s="48"/>
      <c r="E28" s="48"/>
      <c r="F28" s="49"/>
      <c r="G28" s="13"/>
      <c r="H28" s="17"/>
      <c r="I28" s="5"/>
      <c r="J28" s="5"/>
    </row>
    <row r="29" spans="1:10" ht="15.75" thickBot="1" x14ac:dyDescent="0.3">
      <c r="A29" s="13" t="s">
        <v>2</v>
      </c>
      <c r="B29" s="33">
        <v>1</v>
      </c>
      <c r="C29" s="34">
        <v>2</v>
      </c>
      <c r="D29" s="34">
        <v>3</v>
      </c>
      <c r="E29" s="34">
        <v>4</v>
      </c>
      <c r="F29" s="35">
        <v>5</v>
      </c>
      <c r="G29" s="18" t="s">
        <v>3</v>
      </c>
      <c r="H29" s="19" t="s">
        <v>8</v>
      </c>
      <c r="I29" s="19" t="s">
        <v>4</v>
      </c>
      <c r="J29" s="20" t="s">
        <v>5</v>
      </c>
    </row>
    <row r="30" spans="1:10" x14ac:dyDescent="0.25">
      <c r="A30" s="3">
        <v>1</v>
      </c>
      <c r="B30" s="6">
        <f>B21-$P$15</f>
        <v>9.3159259259260174E-3</v>
      </c>
      <c r="C30" s="6">
        <f t="shared" ref="C30:F30" si="14">C21-$P$15</f>
        <v>9.2559259259256243E-3</v>
      </c>
      <c r="D30" s="6">
        <f t="shared" si="14"/>
        <v>9.3259259259260829E-3</v>
      </c>
      <c r="E30" s="6">
        <f t="shared" si="14"/>
        <v>9.2059259259257408E-3</v>
      </c>
      <c r="F30" s="6">
        <f t="shared" si="14"/>
        <v>9.2459259259260029E-3</v>
      </c>
      <c r="G30" s="3">
        <f>AVERAGE(B30:F30)</f>
        <v>9.2699259259258933E-3</v>
      </c>
      <c r="H30" s="3">
        <f>STDEV(B30:F30)</f>
        <v>5.0299105359972449E-5</v>
      </c>
      <c r="I30" s="3">
        <f>MAX(B30:F30)</f>
        <v>9.3259259259260829E-3</v>
      </c>
      <c r="J30" s="3">
        <f>MIN(B30:F30)</f>
        <v>9.2059259259257408E-3</v>
      </c>
    </row>
    <row r="31" spans="1:10" x14ac:dyDescent="0.25">
      <c r="A31" s="4">
        <v>2</v>
      </c>
      <c r="B31" s="6">
        <f t="shared" ref="B31:F31" si="15">B22-$P$15</f>
        <v>1.1065925925925492E-2</v>
      </c>
      <c r="C31" s="6">
        <f t="shared" si="15"/>
        <v>1.1085925925925623E-2</v>
      </c>
      <c r="D31" s="6">
        <f t="shared" si="15"/>
        <v>1.1145925925926016E-2</v>
      </c>
      <c r="E31" s="6">
        <f t="shared" si="15"/>
        <v>1.105592592592587E-2</v>
      </c>
      <c r="F31" s="6">
        <f t="shared" si="15"/>
        <v>1.1155925925925637E-2</v>
      </c>
      <c r="G31" s="3">
        <f t="shared" ref="G31:G35" si="16">AVERAGE(B31:F31)</f>
        <v>1.1101925925925727E-2</v>
      </c>
      <c r="H31" s="3">
        <f t="shared" ref="H31:H35" si="17">STDEV(B31:F31)</f>
        <v>4.6151923036919101E-5</v>
      </c>
      <c r="I31" s="3">
        <f t="shared" ref="I31:I35" si="18">MAX(B31:F31)</f>
        <v>1.1155925925925637E-2</v>
      </c>
      <c r="J31" s="3">
        <f t="shared" ref="J31:J35" si="19">MIN(B31:F31)</f>
        <v>1.105592592592587E-2</v>
      </c>
    </row>
    <row r="32" spans="1:10" x14ac:dyDescent="0.25">
      <c r="A32" s="4">
        <v>3</v>
      </c>
      <c r="B32" s="6">
        <f t="shared" ref="B32:F32" si="20">B23-$P$15</f>
        <v>1.1465925925925892E-2</v>
      </c>
      <c r="C32" s="6">
        <f t="shared" si="20"/>
        <v>1.1455925925925826E-2</v>
      </c>
      <c r="D32" s="6">
        <f t="shared" si="20"/>
        <v>1.1495925925926088E-2</v>
      </c>
      <c r="E32" s="6">
        <f t="shared" si="20"/>
        <v>1.1465925925925892E-2</v>
      </c>
      <c r="F32" s="6">
        <f t="shared" si="20"/>
        <v>1.150592592592571E-2</v>
      </c>
      <c r="G32" s="3">
        <f t="shared" si="16"/>
        <v>1.1477925925925881E-2</v>
      </c>
      <c r="H32" s="3">
        <f t="shared" si="17"/>
        <v>2.1679483388677437E-5</v>
      </c>
      <c r="I32" s="3">
        <f t="shared" si="18"/>
        <v>1.150592592592571E-2</v>
      </c>
      <c r="J32" s="3">
        <f t="shared" si="19"/>
        <v>1.1455925925925826E-2</v>
      </c>
    </row>
    <row r="33" spans="1:10" x14ac:dyDescent="0.25">
      <c r="A33" s="36">
        <v>4</v>
      </c>
      <c r="B33" s="6">
        <f t="shared" ref="B33:F33" si="21">B24-$P$15</f>
        <v>9.8859259259257547E-3</v>
      </c>
      <c r="C33" s="6">
        <f>C24-$P$15</f>
        <v>9.9559259259257692E-3</v>
      </c>
      <c r="D33" s="6">
        <f t="shared" si="21"/>
        <v>9.8859259259257547E-3</v>
      </c>
      <c r="E33" s="6">
        <f t="shared" si="21"/>
        <v>9.9459259259257037E-3</v>
      </c>
      <c r="F33" s="6">
        <f t="shared" si="21"/>
        <v>9.9459259259261478E-3</v>
      </c>
      <c r="G33" s="3">
        <f t="shared" si="16"/>
        <v>9.9239259259258257E-3</v>
      </c>
      <c r="H33" s="3">
        <f t="shared" si="17"/>
        <v>3.492849839320314E-5</v>
      </c>
      <c r="I33" s="3">
        <f t="shared" si="18"/>
        <v>9.9559259259257692E-3</v>
      </c>
      <c r="J33" s="3">
        <f t="shared" si="19"/>
        <v>9.8859259259257547E-3</v>
      </c>
    </row>
    <row r="34" spans="1:10" x14ac:dyDescent="0.25">
      <c r="A34" s="36">
        <v>5</v>
      </c>
      <c r="B34" s="6">
        <f t="shared" ref="B34:F34" si="22">B25-$P$15</f>
        <v>1.1925925925925797E-2</v>
      </c>
      <c r="C34" s="6">
        <f t="shared" si="22"/>
        <v>1.2015925925925942E-2</v>
      </c>
      <c r="D34" s="6">
        <f t="shared" si="22"/>
        <v>1.1915925925925731E-2</v>
      </c>
      <c r="E34" s="6">
        <f t="shared" si="22"/>
        <v>1.2045925925925694E-2</v>
      </c>
      <c r="F34" s="6">
        <f t="shared" si="22"/>
        <v>1.2015925925925942E-2</v>
      </c>
      <c r="G34" s="3">
        <f t="shared" si="16"/>
        <v>1.1983925925925822E-2</v>
      </c>
      <c r="H34" s="3">
        <f t="shared" si="17"/>
        <v>5.8906705900124149E-5</v>
      </c>
      <c r="I34" s="3">
        <f t="shared" si="18"/>
        <v>1.2045925925925694E-2</v>
      </c>
      <c r="J34" s="3">
        <f t="shared" si="19"/>
        <v>1.1915925925925731E-2</v>
      </c>
    </row>
    <row r="35" spans="1:10" x14ac:dyDescent="0.25">
      <c r="A35" s="36">
        <v>6</v>
      </c>
      <c r="B35" s="6">
        <f t="shared" ref="B35:F35" si="23">B26-$P$15</f>
        <v>1.2165925925925592E-2</v>
      </c>
      <c r="C35" s="6">
        <f t="shared" si="23"/>
        <v>1.2265925925925803E-2</v>
      </c>
      <c r="D35" s="6">
        <f t="shared" si="23"/>
        <v>1.2265925925925803E-2</v>
      </c>
      <c r="E35" s="6">
        <f t="shared" si="23"/>
        <v>1.2335925925925818E-2</v>
      </c>
      <c r="F35" s="6">
        <f t="shared" si="23"/>
        <v>1.2385925925925701E-2</v>
      </c>
      <c r="G35" s="3">
        <f t="shared" si="16"/>
        <v>1.2283925925925743E-2</v>
      </c>
      <c r="H35" s="3">
        <f t="shared" si="17"/>
        <v>8.3186537372387513E-5</v>
      </c>
      <c r="I35" s="3">
        <f t="shared" si="18"/>
        <v>1.2385925925925701E-2</v>
      </c>
      <c r="J35" s="3">
        <f t="shared" si="19"/>
        <v>1.2165925925925592E-2</v>
      </c>
    </row>
    <row r="36" spans="1:10" ht="15.75" thickBot="1" x14ac:dyDescent="0.3"/>
    <row r="37" spans="1:10" ht="15.75" thickBot="1" x14ac:dyDescent="0.3">
      <c r="A37" s="13" t="s">
        <v>6</v>
      </c>
      <c r="B37" s="47" t="s">
        <v>34</v>
      </c>
      <c r="C37" s="48"/>
      <c r="D37" s="48"/>
      <c r="E37" s="48"/>
      <c r="F37" s="49"/>
      <c r="G37" s="13"/>
      <c r="H37" s="17"/>
      <c r="I37" s="5"/>
      <c r="J37" s="5"/>
    </row>
    <row r="38" spans="1:10" ht="15.75" thickBot="1" x14ac:dyDescent="0.3">
      <c r="A38" s="13" t="s">
        <v>2</v>
      </c>
      <c r="B38" s="33">
        <v>1</v>
      </c>
      <c r="C38" s="34">
        <v>2</v>
      </c>
      <c r="D38" s="34">
        <v>3</v>
      </c>
      <c r="E38" s="34">
        <v>4</v>
      </c>
      <c r="F38" s="35">
        <v>5</v>
      </c>
      <c r="G38" s="18" t="s">
        <v>3</v>
      </c>
      <c r="H38" s="19" t="s">
        <v>8</v>
      </c>
      <c r="I38" s="19" t="s">
        <v>4</v>
      </c>
      <c r="J38" s="20" t="s">
        <v>5</v>
      </c>
    </row>
    <row r="39" spans="1:10" x14ac:dyDescent="0.25">
      <c r="A39" s="3">
        <v>1</v>
      </c>
      <c r="B39" s="3">
        <f t="shared" ref="B39:F41" si="24">(($O$4*B30)/($P$7*$P$5*$O$10))</f>
        <v>2.398628921848112</v>
      </c>
      <c r="C39" s="3">
        <f t="shared" si="24"/>
        <v>2.3831803516838401</v>
      </c>
      <c r="D39" s="3">
        <f t="shared" si="24"/>
        <v>2.4012036835421577</v>
      </c>
      <c r="E39" s="3">
        <f t="shared" si="24"/>
        <v>2.3703065432137276</v>
      </c>
      <c r="F39" s="3">
        <f t="shared" si="24"/>
        <v>2.3806055899899095</v>
      </c>
      <c r="G39" s="3">
        <f>AVERAGE(B39:F39)</f>
        <v>2.3867850180555492</v>
      </c>
      <c r="H39" s="3">
        <f>STDEV(B39:F39)</f>
        <v>1.2950820972475989E-2</v>
      </c>
      <c r="I39" s="3">
        <f>MAX(B39:F39)</f>
        <v>2.4012036835421577</v>
      </c>
      <c r="J39" s="3">
        <f>MIN(B39:F39)</f>
        <v>2.3703065432137276</v>
      </c>
    </row>
    <row r="40" spans="1:10" x14ac:dyDescent="0.25">
      <c r="A40" s="4">
        <v>2</v>
      </c>
      <c r="B40" s="3">
        <f t="shared" si="24"/>
        <v>2.8492122183029611</v>
      </c>
      <c r="C40" s="3">
        <f t="shared" si="24"/>
        <v>2.8543617416910521</v>
      </c>
      <c r="D40" s="3">
        <f t="shared" si="24"/>
        <v>2.869810311855324</v>
      </c>
      <c r="E40" s="3">
        <f t="shared" si="24"/>
        <v>2.84663745660903</v>
      </c>
      <c r="F40" s="3">
        <f t="shared" si="24"/>
        <v>2.8723850735492551</v>
      </c>
      <c r="G40" s="3">
        <f t="shared" ref="G40:G44" si="25">AVERAGE(B40:F40)</f>
        <v>2.8584813604015249</v>
      </c>
      <c r="H40" s="3">
        <f t="shared" ref="H40:H44" si="26">STDEV(B40:F40)</f>
        <v>1.1883020354121065E-2</v>
      </c>
      <c r="I40" s="3">
        <f t="shared" ref="I40:I44" si="27">MAX(B40:F40)</f>
        <v>2.8723850735492551</v>
      </c>
      <c r="J40" s="3">
        <f t="shared" ref="J40:J43" si="28">MIN(B40:F40)</f>
        <v>2.84663745660903</v>
      </c>
    </row>
    <row r="41" spans="1:10" x14ac:dyDescent="0.25">
      <c r="A41" s="4">
        <v>3</v>
      </c>
      <c r="B41" s="3">
        <f t="shared" si="24"/>
        <v>2.9522026860642039</v>
      </c>
      <c r="C41" s="3">
        <f t="shared" si="24"/>
        <v>2.9496279243701582</v>
      </c>
      <c r="D41" s="3">
        <f t="shared" si="24"/>
        <v>2.9599269711463396</v>
      </c>
      <c r="E41" s="3">
        <f t="shared" si="24"/>
        <v>2.9522026860642039</v>
      </c>
      <c r="F41" s="3">
        <f t="shared" si="24"/>
        <v>2.9625017328402703</v>
      </c>
      <c r="G41" s="3">
        <f t="shared" si="25"/>
        <v>2.9552924000970351</v>
      </c>
      <c r="H41" s="3">
        <f t="shared" si="26"/>
        <v>5.5819503375491592E-3</v>
      </c>
      <c r="I41" s="3">
        <f t="shared" si="27"/>
        <v>2.9625017328402703</v>
      </c>
      <c r="J41" s="3">
        <f t="shared" si="28"/>
        <v>2.9496279243701582</v>
      </c>
    </row>
    <row r="42" spans="1:10" x14ac:dyDescent="0.25">
      <c r="A42" s="4">
        <v>4</v>
      </c>
      <c r="B42" s="3">
        <f t="shared" ref="B42:F44" si="29">(($O$4*B33)/($P$7*$P$5*$O$10))</f>
        <v>2.5453903384076684</v>
      </c>
      <c r="C42" s="3">
        <f t="shared" si="29"/>
        <v>2.5634136702658714</v>
      </c>
      <c r="D42" s="3">
        <f t="shared" si="29"/>
        <v>2.5453903384076684</v>
      </c>
      <c r="E42" s="3">
        <f t="shared" si="29"/>
        <v>2.5608389085718262</v>
      </c>
      <c r="F42" s="3">
        <f t="shared" si="29"/>
        <v>2.5608389085719403</v>
      </c>
      <c r="G42" s="3">
        <f t="shared" si="25"/>
        <v>2.5551744328449946</v>
      </c>
      <c r="H42" s="3">
        <f t="shared" si="26"/>
        <v>8.9932559692754467E-3</v>
      </c>
      <c r="I42" s="3">
        <f t="shared" si="27"/>
        <v>2.5634136702658714</v>
      </c>
      <c r="J42" s="3">
        <f t="shared" si="28"/>
        <v>2.5453903384076684</v>
      </c>
    </row>
    <row r="43" spans="1:10" x14ac:dyDescent="0.25">
      <c r="A43" s="36">
        <v>5</v>
      </c>
      <c r="B43" s="3">
        <f t="shared" si="29"/>
        <v>3.0706417239894894</v>
      </c>
      <c r="C43" s="3">
        <f t="shared" si="29"/>
        <v>3.0938145792357834</v>
      </c>
      <c r="D43" s="3">
        <f t="shared" si="29"/>
        <v>3.0680669622954437</v>
      </c>
      <c r="E43" s="3">
        <f t="shared" si="29"/>
        <v>3.1015388643178046</v>
      </c>
      <c r="F43" s="3">
        <f t="shared" si="29"/>
        <v>3.0938145792357834</v>
      </c>
      <c r="G43" s="3">
        <f t="shared" si="25"/>
        <v>3.0855753418148608</v>
      </c>
      <c r="H43" s="3">
        <f t="shared" si="26"/>
        <v>1.5167072987304169E-2</v>
      </c>
      <c r="I43" s="3">
        <f t="shared" si="27"/>
        <v>3.1015388643178046</v>
      </c>
      <c r="J43" s="3">
        <f t="shared" si="28"/>
        <v>3.0680669622954437</v>
      </c>
    </row>
    <row r="44" spans="1:10" ht="15.75" thickBot="1" x14ac:dyDescent="0.3">
      <c r="A44" s="36">
        <v>6</v>
      </c>
      <c r="B44" s="3">
        <f t="shared" si="29"/>
        <v>3.1324360046461202</v>
      </c>
      <c r="C44" s="3">
        <f t="shared" si="29"/>
        <v>3.1581836215864594</v>
      </c>
      <c r="D44" s="3">
        <f t="shared" si="29"/>
        <v>3.1581836215864594</v>
      </c>
      <c r="E44" s="3">
        <f t="shared" si="29"/>
        <v>3.1762069534446624</v>
      </c>
      <c r="F44" s="3">
        <f t="shared" si="29"/>
        <v>3.1890807619147745</v>
      </c>
      <c r="G44" s="29">
        <f t="shared" si="25"/>
        <v>3.1628181926356951</v>
      </c>
      <c r="H44" s="29">
        <f t="shared" si="26"/>
        <v>2.1418550988529111E-2</v>
      </c>
      <c r="I44" s="3">
        <f t="shared" si="27"/>
        <v>3.1890807619147745</v>
      </c>
      <c r="J44" s="3">
        <f>MIN(B44:F44)</f>
        <v>3.1324360046461202</v>
      </c>
    </row>
    <row r="45" spans="1:10" ht="15.75" thickBot="1" x14ac:dyDescent="0.3">
      <c r="G45" s="31">
        <f>AVERAGE(B39:F44)</f>
        <v>2.8340211243082774</v>
      </c>
      <c r="H45" s="30">
        <f>STDEV(B39:F44)</f>
        <v>0.28325554533762326</v>
      </c>
    </row>
    <row r="46" spans="1:10" ht="15.75" thickBot="1" x14ac:dyDescent="0.3"/>
    <row r="47" spans="1:10" ht="15.75" thickBot="1" x14ac:dyDescent="0.3">
      <c r="A47" s="13" t="s">
        <v>6</v>
      </c>
      <c r="B47" s="47" t="s">
        <v>35</v>
      </c>
      <c r="C47" s="48"/>
      <c r="D47" s="48"/>
      <c r="E47" s="48"/>
      <c r="F47" s="49"/>
      <c r="G47" s="13"/>
      <c r="H47" s="17"/>
      <c r="I47" s="5"/>
      <c r="J47" s="5"/>
    </row>
    <row r="48" spans="1:10" ht="15.75" thickBot="1" x14ac:dyDescent="0.3">
      <c r="A48" s="13" t="s">
        <v>2</v>
      </c>
      <c r="B48" s="33">
        <v>1</v>
      </c>
      <c r="C48" s="34">
        <v>2</v>
      </c>
      <c r="D48" s="34">
        <v>3</v>
      </c>
      <c r="E48" s="34">
        <v>4</v>
      </c>
      <c r="F48" s="35">
        <v>5</v>
      </c>
      <c r="G48" s="18" t="s">
        <v>3</v>
      </c>
      <c r="H48" s="19" t="s">
        <v>8</v>
      </c>
      <c r="I48" s="19" t="s">
        <v>4</v>
      </c>
      <c r="J48" s="20" t="s">
        <v>5</v>
      </c>
    </row>
    <row r="49" spans="1:10" x14ac:dyDescent="0.25">
      <c r="A49" s="3">
        <v>1</v>
      </c>
      <c r="B49" s="3">
        <f t="shared" ref="B49:F51" si="30">(($P$4*B30)/($P$7*$P$5*$O$10))</f>
        <v>6.0904316972143373E-2</v>
      </c>
      <c r="C49" s="3">
        <f t="shared" si="30"/>
        <v>6.0512057625363595E-2</v>
      </c>
      <c r="D49" s="3">
        <f t="shared" si="30"/>
        <v>6.0969693529940007E-2</v>
      </c>
      <c r="E49" s="3">
        <f t="shared" si="30"/>
        <v>6.0185174836383352E-2</v>
      </c>
      <c r="F49" s="3">
        <f t="shared" si="30"/>
        <v>6.0446681067569875E-2</v>
      </c>
      <c r="G49" s="3">
        <f>AVERAGE(B49:F49)</f>
        <v>6.0603584806280045E-2</v>
      </c>
      <c r="H49" s="3">
        <f>STDEV(B49:F49)</f>
        <v>3.2883823686634563E-4</v>
      </c>
      <c r="I49" s="3">
        <f>MAX(B49:F49)</f>
        <v>6.0969693529940007E-2</v>
      </c>
      <c r="J49" s="3">
        <f>MIN(B49:F49)</f>
        <v>6.0185174836383352E-2</v>
      </c>
    </row>
    <row r="50" spans="1:10" x14ac:dyDescent="0.25">
      <c r="A50" s="4">
        <v>2</v>
      </c>
      <c r="B50" s="3">
        <f t="shared" si="30"/>
        <v>7.2345214586475179E-2</v>
      </c>
      <c r="C50" s="3">
        <f t="shared" si="30"/>
        <v>7.2475967702068447E-2</v>
      </c>
      <c r="D50" s="3">
        <f t="shared" si="30"/>
        <v>7.2868227048848225E-2</v>
      </c>
      <c r="E50" s="3">
        <f t="shared" si="30"/>
        <v>7.2279838028681459E-2</v>
      </c>
      <c r="F50" s="3">
        <f t="shared" si="30"/>
        <v>7.2933603606641945E-2</v>
      </c>
      <c r="G50" s="3">
        <f t="shared" ref="G50:G54" si="31">AVERAGE(B50:F50)</f>
        <v>7.2580570194543045E-2</v>
      </c>
      <c r="H50" s="3">
        <f t="shared" ref="H50:H54" si="32">STDEV(B50:F50)</f>
        <v>3.0172538638289809E-4</v>
      </c>
      <c r="I50" s="3">
        <f t="shared" ref="I50:I54" si="33">MAX(B50:F50)</f>
        <v>7.2933603606641945E-2</v>
      </c>
      <c r="J50" s="3">
        <f t="shared" ref="J50:J54" si="34">MIN(B50:F50)</f>
        <v>7.2279838028681459E-2</v>
      </c>
    </row>
    <row r="51" spans="1:10" x14ac:dyDescent="0.25">
      <c r="A51" s="4">
        <v>3</v>
      </c>
      <c r="B51" s="3">
        <f t="shared" si="30"/>
        <v>7.4960276898325864E-2</v>
      </c>
      <c r="C51" s="3">
        <f t="shared" si="30"/>
        <v>7.489490034052923E-2</v>
      </c>
      <c r="D51" s="3">
        <f t="shared" si="30"/>
        <v>7.5156406571715753E-2</v>
      </c>
      <c r="E51" s="3">
        <f t="shared" si="30"/>
        <v>7.4960276898325864E-2</v>
      </c>
      <c r="F51" s="3">
        <f t="shared" si="30"/>
        <v>7.5221783129509487E-2</v>
      </c>
      <c r="G51" s="3">
        <f t="shared" si="31"/>
        <v>7.5038728767681237E-2</v>
      </c>
      <c r="H51" s="3">
        <f t="shared" si="32"/>
        <v>1.417329998751692E-4</v>
      </c>
      <c r="I51" s="3">
        <f t="shared" si="33"/>
        <v>7.5221783129509487E-2</v>
      </c>
      <c r="J51" s="3">
        <f t="shared" si="34"/>
        <v>7.489490034052923E-2</v>
      </c>
    </row>
    <row r="52" spans="1:10" x14ac:dyDescent="0.25">
      <c r="A52" s="36">
        <v>4</v>
      </c>
      <c r="B52" s="3">
        <f t="shared" ref="B52:F54" si="35">(($P$4*B33)/($P$7*$P$5*$O$10))</f>
        <v>6.4630780766525148E-2</v>
      </c>
      <c r="C52" s="3">
        <f t="shared" si="35"/>
        <v>6.5088416671098645E-2</v>
      </c>
      <c r="D52" s="3">
        <f t="shared" si="35"/>
        <v>6.4630780766525148E-2</v>
      </c>
      <c r="E52" s="3">
        <f t="shared" si="35"/>
        <v>6.5023040113302011E-2</v>
      </c>
      <c r="F52" s="3">
        <f t="shared" si="35"/>
        <v>6.5023040113304925E-2</v>
      </c>
      <c r="G52" s="3">
        <f t="shared" si="31"/>
        <v>6.4879211686151184E-2</v>
      </c>
      <c r="H52" s="3">
        <f t="shared" si="32"/>
        <v>2.283504993937737E-4</v>
      </c>
      <c r="I52" s="3">
        <f t="shared" si="33"/>
        <v>6.5088416671098645E-2</v>
      </c>
      <c r="J52" s="3">
        <f t="shared" si="34"/>
        <v>6.4630780766525148E-2</v>
      </c>
    </row>
    <row r="53" spans="1:10" x14ac:dyDescent="0.25">
      <c r="A53" s="36">
        <v>5</v>
      </c>
      <c r="B53" s="3">
        <f t="shared" si="35"/>
        <v>7.7967598556950513E-2</v>
      </c>
      <c r="C53" s="3">
        <f t="shared" si="35"/>
        <v>7.8555987577117278E-2</v>
      </c>
      <c r="D53" s="3">
        <f t="shared" si="35"/>
        <v>7.7902221999153878E-2</v>
      </c>
      <c r="E53" s="3">
        <f t="shared" si="35"/>
        <v>7.8752117250504267E-2</v>
      </c>
      <c r="F53" s="3">
        <f t="shared" si="35"/>
        <v>7.8555987577117278E-2</v>
      </c>
      <c r="G53" s="3">
        <f t="shared" si="31"/>
        <v>7.8346782592168637E-2</v>
      </c>
      <c r="H53" s="3">
        <f t="shared" si="32"/>
        <v>3.8511176628633332E-4</v>
      </c>
      <c r="I53" s="3">
        <f t="shared" si="33"/>
        <v>7.8752117250504267E-2</v>
      </c>
      <c r="J53" s="3">
        <f t="shared" si="34"/>
        <v>7.7902221999153878E-2</v>
      </c>
    </row>
    <row r="54" spans="1:10" ht="15.75" thickBot="1" x14ac:dyDescent="0.3">
      <c r="A54" s="36">
        <v>6</v>
      </c>
      <c r="B54" s="3">
        <f t="shared" si="35"/>
        <v>7.9536635944058021E-2</v>
      </c>
      <c r="C54" s="3">
        <f t="shared" si="35"/>
        <v>8.0190401522021407E-2</v>
      </c>
      <c r="D54" s="3">
        <f t="shared" si="35"/>
        <v>8.0190401522021407E-2</v>
      </c>
      <c r="E54" s="3">
        <f t="shared" si="35"/>
        <v>8.0648037426594904E-2</v>
      </c>
      <c r="F54" s="3">
        <f t="shared" si="35"/>
        <v>8.0974920215575161E-2</v>
      </c>
      <c r="G54" s="29">
        <f t="shared" si="31"/>
        <v>8.0308079326054174E-2</v>
      </c>
      <c r="H54" s="29">
        <f t="shared" si="32"/>
        <v>5.4384494683917351E-4</v>
      </c>
      <c r="I54" s="3">
        <f t="shared" si="33"/>
        <v>8.0974920215575161E-2</v>
      </c>
      <c r="J54" s="3">
        <f t="shared" si="34"/>
        <v>7.9536635944058021E-2</v>
      </c>
    </row>
    <row r="55" spans="1:10" ht="15.75" thickBot="1" x14ac:dyDescent="0.3">
      <c r="G55" s="31">
        <f>AVERAGE(B49:F54)</f>
        <v>7.1959492895479718E-2</v>
      </c>
      <c r="H55" s="30">
        <f>STDEV(B49:F54)</f>
        <v>7.1922277598770413E-3</v>
      </c>
    </row>
  </sheetData>
  <mergeCells count="18">
    <mergeCell ref="L12:N12"/>
    <mergeCell ref="L13:N13"/>
    <mergeCell ref="L7:L8"/>
    <mergeCell ref="M7:N8"/>
    <mergeCell ref="B37:F37"/>
    <mergeCell ref="B47:F47"/>
    <mergeCell ref="B1:F1"/>
    <mergeCell ref="B19:F19"/>
    <mergeCell ref="B10:F10"/>
    <mergeCell ref="B28:F28"/>
    <mergeCell ref="M2:N2"/>
    <mergeCell ref="L3:L4"/>
    <mergeCell ref="M3:N4"/>
    <mergeCell ref="L5:L6"/>
    <mergeCell ref="M5:N6"/>
    <mergeCell ref="N15:O15"/>
    <mergeCell ref="M9:N9"/>
    <mergeCell ref="M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F94D-D754-44BB-9181-605B0B656471}">
  <dimension ref="A1:I22"/>
  <sheetViews>
    <sheetView workbookViewId="0">
      <selection activeCell="B3" sqref="B3:F8"/>
    </sheetView>
  </sheetViews>
  <sheetFormatPr defaultRowHeight="15" x14ac:dyDescent="0.25"/>
  <sheetData>
    <row r="1" spans="1:9" ht="15.75" thickBot="1" x14ac:dyDescent="0.3">
      <c r="A1" s="2" t="s">
        <v>36</v>
      </c>
      <c r="B1" s="38" t="s">
        <v>1</v>
      </c>
      <c r="C1" s="39"/>
      <c r="D1" s="39"/>
      <c r="E1" s="39"/>
      <c r="F1" s="40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3.6585000000000001</v>
      </c>
      <c r="C3" s="6">
        <v>3.6584599999999998</v>
      </c>
      <c r="D3" s="6">
        <v>3.6584300000000001</v>
      </c>
      <c r="E3" s="6">
        <v>3.6585399999999999</v>
      </c>
      <c r="F3" s="6">
        <v>3.65848</v>
      </c>
      <c r="G3" s="6">
        <f>AVERAGE(B3:F3)</f>
        <v>3.6584820000000002</v>
      </c>
      <c r="H3" s="6">
        <f>MAX(B3:F3)</f>
        <v>3.6585399999999999</v>
      </c>
      <c r="I3" s="6">
        <f>MIN(B3:F3)</f>
        <v>3.6584300000000001</v>
      </c>
    </row>
    <row r="4" spans="1:9" x14ac:dyDescent="0.25">
      <c r="A4" s="4">
        <v>2</v>
      </c>
      <c r="B4" s="7">
        <v>3.6942699999999999</v>
      </c>
      <c r="C4" s="7">
        <v>3.6942200000000001</v>
      </c>
      <c r="D4" s="7">
        <v>3.6942200000000001</v>
      </c>
      <c r="E4" s="7">
        <v>3.69428</v>
      </c>
      <c r="F4" s="7">
        <v>3.6942200000000001</v>
      </c>
      <c r="G4" s="7">
        <f t="shared" ref="G4:G8" si="0">AVERAGE(B4:F4)</f>
        <v>3.6942420000000005</v>
      </c>
      <c r="H4" s="7">
        <f t="shared" ref="H4:H8" si="1">MAX(B4:F4)</f>
        <v>3.69428</v>
      </c>
      <c r="I4" s="7">
        <f t="shared" ref="I4:I8" si="2">MIN(B4:F4)</f>
        <v>3.6942200000000001</v>
      </c>
    </row>
    <row r="5" spans="1:9" x14ac:dyDescent="0.25">
      <c r="A5" s="4">
        <v>3</v>
      </c>
      <c r="B5" s="7">
        <v>3.6249500000000001</v>
      </c>
      <c r="C5" s="7">
        <v>3.6249600000000002</v>
      </c>
      <c r="D5" s="7">
        <v>3.6248900000000002</v>
      </c>
      <c r="E5" s="7">
        <v>3.6250100000000001</v>
      </c>
      <c r="F5" s="7">
        <v>3.6249799999999999</v>
      </c>
      <c r="G5" s="7">
        <f t="shared" si="0"/>
        <v>3.6249580000000003</v>
      </c>
      <c r="H5" s="7">
        <f t="shared" si="1"/>
        <v>3.6250100000000001</v>
      </c>
      <c r="I5" s="7">
        <f t="shared" si="2"/>
        <v>3.6248900000000002</v>
      </c>
    </row>
    <row r="6" spans="1:9" x14ac:dyDescent="0.25">
      <c r="A6" s="4">
        <v>4</v>
      </c>
      <c r="B6" s="7">
        <v>3.6874199999999999</v>
      </c>
      <c r="C6" s="7">
        <v>3.6874199999999999</v>
      </c>
      <c r="D6" s="7">
        <v>3.6874699999999998</v>
      </c>
      <c r="E6" s="7">
        <v>3.68737</v>
      </c>
      <c r="F6" s="7">
        <v>3.6873900000000002</v>
      </c>
      <c r="G6" s="7">
        <f t="shared" si="0"/>
        <v>3.6874139999999995</v>
      </c>
      <c r="H6" s="7">
        <f t="shared" si="1"/>
        <v>3.6874699999999998</v>
      </c>
      <c r="I6" s="7">
        <f t="shared" si="2"/>
        <v>3.68737</v>
      </c>
    </row>
    <row r="7" spans="1:9" x14ac:dyDescent="0.25">
      <c r="A7" s="4">
        <v>5</v>
      </c>
      <c r="B7" s="7">
        <v>3.6905000000000001</v>
      </c>
      <c r="C7" s="7">
        <v>3.6904499999999998</v>
      </c>
      <c r="D7" s="7">
        <v>3.6905100000000002</v>
      </c>
      <c r="E7" s="7">
        <v>3.69049</v>
      </c>
      <c r="F7" s="7">
        <v>3.6904599999999999</v>
      </c>
      <c r="G7" s="7">
        <f t="shared" si="0"/>
        <v>3.6904820000000003</v>
      </c>
      <c r="H7" s="7">
        <f t="shared" si="1"/>
        <v>3.6905100000000002</v>
      </c>
      <c r="I7" s="7">
        <f t="shared" si="2"/>
        <v>3.6904499999999998</v>
      </c>
    </row>
    <row r="8" spans="1:9" x14ac:dyDescent="0.25">
      <c r="A8" s="4">
        <v>6</v>
      </c>
      <c r="B8" s="7">
        <v>3.6880099999999998</v>
      </c>
      <c r="C8" s="7">
        <v>3.6880099999999998</v>
      </c>
      <c r="D8" s="7">
        <v>3.6880199999999999</v>
      </c>
      <c r="E8" s="7">
        <v>3.68798</v>
      </c>
      <c r="F8" s="7">
        <v>3.6880099999999998</v>
      </c>
      <c r="G8" s="7">
        <f t="shared" si="0"/>
        <v>3.6880059999999992</v>
      </c>
      <c r="H8" s="7">
        <f t="shared" si="1"/>
        <v>3.6880199999999999</v>
      </c>
      <c r="I8" s="7">
        <f t="shared" si="2"/>
        <v>3.68798</v>
      </c>
    </row>
    <row r="22" spans="2:9" x14ac:dyDescent="0.25">
      <c r="B22" s="10"/>
      <c r="G22" s="10"/>
      <c r="H22" s="10"/>
      <c r="I22" s="10"/>
    </row>
  </sheetData>
  <mergeCells count="1">
    <mergeCell ref="B1:F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B52FB-317A-4D69-9ACF-F63A7F545662}">
  <dimension ref="A1:I22"/>
  <sheetViews>
    <sheetView workbookViewId="0">
      <selection activeCell="B3" sqref="B3:F8"/>
    </sheetView>
  </sheetViews>
  <sheetFormatPr defaultRowHeight="15" x14ac:dyDescent="0.25"/>
  <sheetData>
    <row r="1" spans="1:9" ht="15.75" thickBot="1" x14ac:dyDescent="0.3">
      <c r="A1" s="2" t="s">
        <v>36</v>
      </c>
      <c r="B1" s="38" t="s">
        <v>1</v>
      </c>
      <c r="C1" s="39"/>
      <c r="D1" s="39"/>
      <c r="E1" s="39"/>
      <c r="F1" s="40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3.6421800000000002</v>
      </c>
      <c r="C3" s="6">
        <v>3.6422099999999999</v>
      </c>
      <c r="D3" s="6">
        <v>3.6421899999999998</v>
      </c>
      <c r="E3" s="6">
        <v>3.64222</v>
      </c>
      <c r="F3" s="6">
        <v>3.6421899999999998</v>
      </c>
      <c r="G3" s="6">
        <f>AVERAGE(B3:F3)</f>
        <v>3.6421979999999996</v>
      </c>
      <c r="H3" s="6">
        <f>MAX(B3:F3)</f>
        <v>3.64222</v>
      </c>
      <c r="I3" s="6">
        <f>MIN(B3:F3)</f>
        <v>3.6421800000000002</v>
      </c>
    </row>
    <row r="4" spans="1:9" x14ac:dyDescent="0.25">
      <c r="A4" s="4">
        <v>2</v>
      </c>
      <c r="B4" s="7">
        <v>3.68188</v>
      </c>
      <c r="C4" s="7">
        <v>3.68188</v>
      </c>
      <c r="D4" s="7">
        <v>3.6819299999999999</v>
      </c>
      <c r="E4" s="7">
        <v>3.6819000000000002</v>
      </c>
      <c r="F4" s="7">
        <v>3.6819000000000002</v>
      </c>
      <c r="G4" s="7">
        <f t="shared" ref="G4:G8" si="0">AVERAGE(B4:F4)</f>
        <v>3.6818980000000003</v>
      </c>
      <c r="H4" s="7">
        <f t="shared" ref="H4:H8" si="1">MAX(B4:F4)</f>
        <v>3.6819299999999999</v>
      </c>
      <c r="I4" s="7">
        <f t="shared" ref="I4:I8" si="2">MIN(B4:F4)</f>
        <v>3.68188</v>
      </c>
    </row>
    <row r="5" spans="1:9" x14ac:dyDescent="0.25">
      <c r="A5" s="4">
        <v>3</v>
      </c>
      <c r="B5" s="7">
        <v>3.6118700000000001</v>
      </c>
      <c r="C5" s="7">
        <v>3.61185</v>
      </c>
      <c r="D5" s="7">
        <v>3.6118999999999999</v>
      </c>
      <c r="E5" s="7">
        <v>3.6118700000000001</v>
      </c>
      <c r="F5" s="7">
        <v>3.61185</v>
      </c>
      <c r="G5" s="7">
        <f t="shared" si="0"/>
        <v>3.6118679999999999</v>
      </c>
      <c r="H5" s="7">
        <f t="shared" si="1"/>
        <v>3.6118999999999999</v>
      </c>
      <c r="I5" s="7">
        <f t="shared" si="2"/>
        <v>3.61185</v>
      </c>
    </row>
    <row r="6" spans="1:9" x14ac:dyDescent="0.25">
      <c r="A6" s="4">
        <v>4</v>
      </c>
      <c r="B6" s="7">
        <v>3.6714099999999998</v>
      </c>
      <c r="C6" s="7">
        <v>3.6713200000000001</v>
      </c>
      <c r="D6" s="7">
        <v>3.6714500000000001</v>
      </c>
      <c r="E6" s="7">
        <v>3.67143</v>
      </c>
      <c r="F6" s="7">
        <v>3.6714000000000002</v>
      </c>
      <c r="G6" s="7">
        <f t="shared" si="0"/>
        <v>3.6714020000000005</v>
      </c>
      <c r="H6" s="7">
        <f t="shared" si="1"/>
        <v>3.6714500000000001</v>
      </c>
      <c r="I6" s="7">
        <f t="shared" si="2"/>
        <v>3.6713200000000001</v>
      </c>
    </row>
    <row r="7" spans="1:9" x14ac:dyDescent="0.25">
      <c r="A7" s="4">
        <v>5</v>
      </c>
      <c r="B7" s="7">
        <v>3.67719</v>
      </c>
      <c r="C7" s="7">
        <v>3.6772200000000002</v>
      </c>
      <c r="D7" s="7">
        <v>3.67727</v>
      </c>
      <c r="E7" s="7">
        <v>3.3771800000000001</v>
      </c>
      <c r="F7" s="7">
        <v>3.6771699999999998</v>
      </c>
      <c r="G7" s="7">
        <f t="shared" si="0"/>
        <v>3.6172060000000004</v>
      </c>
      <c r="H7" s="7">
        <f t="shared" si="1"/>
        <v>3.67727</v>
      </c>
      <c r="I7" s="7">
        <f t="shared" si="2"/>
        <v>3.3771800000000001</v>
      </c>
    </row>
    <row r="8" spans="1:9" x14ac:dyDescent="0.25">
      <c r="A8" s="4">
        <v>6</v>
      </c>
      <c r="B8" s="7">
        <v>3.6737799999999998</v>
      </c>
      <c r="C8" s="7">
        <v>3.6738</v>
      </c>
      <c r="D8" s="7">
        <v>3.6738</v>
      </c>
      <c r="E8" s="7">
        <v>3.6737700000000002</v>
      </c>
      <c r="F8" s="7">
        <v>3.6737799999999998</v>
      </c>
      <c r="G8" s="7">
        <f t="shared" si="0"/>
        <v>3.6737860000000007</v>
      </c>
      <c r="H8" s="7">
        <f t="shared" si="1"/>
        <v>3.6738</v>
      </c>
      <c r="I8" s="7">
        <f t="shared" si="2"/>
        <v>3.6737700000000002</v>
      </c>
    </row>
    <row r="22" spans="2:9" x14ac:dyDescent="0.25">
      <c r="B22" s="10"/>
      <c r="G22" s="10"/>
      <c r="H22" s="10"/>
      <c r="I22" s="10"/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A008-269D-453D-96F6-3CC154556304}">
  <dimension ref="A1:P55"/>
  <sheetViews>
    <sheetView tabSelected="1" topLeftCell="A24" zoomScaleNormal="100" workbookViewId="0">
      <selection activeCell="N39" sqref="N39"/>
    </sheetView>
  </sheetViews>
  <sheetFormatPr defaultRowHeight="15" x14ac:dyDescent="0.25"/>
  <cols>
    <col min="8" max="8" width="12" bestFit="1" customWidth="1"/>
    <col min="12" max="12" width="3.28515625" customWidth="1"/>
    <col min="15" max="15" width="13.5703125" bestFit="1" customWidth="1"/>
    <col min="16" max="16" width="19.42578125" bestFit="1" customWidth="1"/>
  </cols>
  <sheetData>
    <row r="1" spans="1:16" ht="15.75" thickBot="1" x14ac:dyDescent="0.3">
      <c r="A1" s="13" t="s">
        <v>6</v>
      </c>
      <c r="B1" s="50" t="s">
        <v>7</v>
      </c>
      <c r="C1" s="51"/>
      <c r="D1" s="51"/>
      <c r="E1" s="51"/>
      <c r="F1" s="52"/>
      <c r="G1" s="13"/>
      <c r="H1" s="17"/>
      <c r="I1" s="5"/>
      <c r="J1" s="5"/>
    </row>
    <row r="2" spans="1:16" ht="15.75" thickBot="1" x14ac:dyDescent="0.3">
      <c r="A2" s="13" t="s">
        <v>2</v>
      </c>
      <c r="B2" s="14">
        <v>1</v>
      </c>
      <c r="C2" s="15">
        <v>2</v>
      </c>
      <c r="D2" s="15">
        <v>3</v>
      </c>
      <c r="E2" s="15">
        <v>4</v>
      </c>
      <c r="F2" s="16">
        <v>5</v>
      </c>
      <c r="G2" s="18" t="s">
        <v>3</v>
      </c>
      <c r="H2" s="19" t="s">
        <v>8</v>
      </c>
      <c r="I2" s="19" t="s">
        <v>4</v>
      </c>
      <c r="J2" s="20" t="s">
        <v>5</v>
      </c>
      <c r="L2" s="21" t="s">
        <v>9</v>
      </c>
      <c r="M2" s="53" t="s">
        <v>10</v>
      </c>
      <c r="N2" s="54"/>
      <c r="O2" s="22"/>
      <c r="P2" s="22"/>
    </row>
    <row r="3" spans="1:16" x14ac:dyDescent="0.25">
      <c r="A3" s="3">
        <v>1</v>
      </c>
      <c r="B3" s="6">
        <v>3.6585000000000001</v>
      </c>
      <c r="C3" s="6">
        <v>3.6584599999999998</v>
      </c>
      <c r="D3" s="6">
        <v>3.6584300000000001</v>
      </c>
      <c r="E3" s="6">
        <v>3.6585399999999999</v>
      </c>
      <c r="F3" s="6">
        <v>3.65848</v>
      </c>
      <c r="G3" s="3">
        <f>AVERAGE(B3:F3)</f>
        <v>3.6584820000000002</v>
      </c>
      <c r="H3" s="3">
        <f>STDEV(B3:F3)</f>
        <v>4.1472882706632667E-5</v>
      </c>
      <c r="I3" s="3">
        <f>MAX(B3:F3)</f>
        <v>3.6585399999999999</v>
      </c>
      <c r="J3" s="3">
        <f>MIN(B3:F3)</f>
        <v>3.6584300000000001</v>
      </c>
      <c r="L3" s="41" t="s">
        <v>12</v>
      </c>
      <c r="M3" s="43" t="s">
        <v>13</v>
      </c>
      <c r="N3" s="44"/>
      <c r="O3" s="23" t="s">
        <v>14</v>
      </c>
      <c r="P3" s="23" t="s">
        <v>15</v>
      </c>
    </row>
    <row r="4" spans="1:16" ht="15.75" thickBot="1" x14ac:dyDescent="0.3">
      <c r="A4" s="4">
        <v>2</v>
      </c>
      <c r="B4" s="7">
        <v>3.6942699999999999</v>
      </c>
      <c r="C4" s="7">
        <v>3.6942200000000001</v>
      </c>
      <c r="D4" s="7">
        <v>3.6942200000000001</v>
      </c>
      <c r="E4" s="7">
        <v>3.69428</v>
      </c>
      <c r="F4" s="7">
        <v>3.6942200000000001</v>
      </c>
      <c r="G4" s="3">
        <f t="shared" ref="G4:G8" si="0">AVERAGE(B4:F4)</f>
        <v>3.6942420000000005</v>
      </c>
      <c r="H4" s="3">
        <f t="shared" ref="H4:H8" si="1">STDEV(B4:F4)</f>
        <v>3.0331501776163332E-5</v>
      </c>
      <c r="I4" s="3">
        <f t="shared" ref="I4:I8" si="2">MAX(B4:F4)</f>
        <v>3.69428</v>
      </c>
      <c r="J4" s="3">
        <f t="shared" ref="J4:J8" si="3">MIN(B4:F4)</f>
        <v>3.6942200000000001</v>
      </c>
      <c r="L4" s="42"/>
      <c r="M4" s="45"/>
      <c r="N4" s="46"/>
      <c r="O4" s="24">
        <v>3450000</v>
      </c>
      <c r="P4" s="24">
        <v>87600</v>
      </c>
    </row>
    <row r="5" spans="1:16" x14ac:dyDescent="0.25">
      <c r="A5" s="4">
        <v>3</v>
      </c>
      <c r="B5" s="7">
        <v>3.6249500000000001</v>
      </c>
      <c r="C5" s="7">
        <v>3.6249600000000002</v>
      </c>
      <c r="D5" s="7">
        <v>3.6248900000000002</v>
      </c>
      <c r="E5" s="7">
        <v>3.6250100000000001</v>
      </c>
      <c r="F5" s="7">
        <v>3.6249799999999999</v>
      </c>
      <c r="G5" s="3">
        <f t="shared" si="0"/>
        <v>3.6249580000000003</v>
      </c>
      <c r="H5" s="3">
        <f t="shared" si="1"/>
        <v>4.4384682042279873E-5</v>
      </c>
      <c r="I5" s="3">
        <f t="shared" si="2"/>
        <v>3.6250100000000001</v>
      </c>
      <c r="J5" s="3">
        <f t="shared" si="3"/>
        <v>3.6248900000000002</v>
      </c>
      <c r="L5" s="41" t="s">
        <v>16</v>
      </c>
      <c r="M5" s="43" t="s">
        <v>17</v>
      </c>
      <c r="N5" s="44"/>
      <c r="O5" s="23">
        <v>28</v>
      </c>
      <c r="P5" s="23">
        <v>672</v>
      </c>
    </row>
    <row r="6" spans="1:16" ht="15.75" thickBot="1" x14ac:dyDescent="0.3">
      <c r="A6" s="36">
        <v>4</v>
      </c>
      <c r="B6" s="7">
        <v>3.6874199999999999</v>
      </c>
      <c r="C6" s="7">
        <v>3.6874199999999999</v>
      </c>
      <c r="D6" s="7">
        <v>3.6874699999999998</v>
      </c>
      <c r="E6" s="7">
        <v>3.68737</v>
      </c>
      <c r="F6" s="7">
        <v>3.6873900000000002</v>
      </c>
      <c r="G6" s="3">
        <f t="shared" si="0"/>
        <v>3.6874139999999995</v>
      </c>
      <c r="H6" s="3">
        <f t="shared" si="1"/>
        <v>3.7815340802261753E-5</v>
      </c>
      <c r="I6" s="3">
        <f t="shared" si="2"/>
        <v>3.6874699999999998</v>
      </c>
      <c r="J6" s="3">
        <f t="shared" si="3"/>
        <v>3.68737</v>
      </c>
      <c r="L6" s="42"/>
      <c r="M6" s="45"/>
      <c r="N6" s="46"/>
      <c r="O6" s="24" t="s">
        <v>18</v>
      </c>
      <c r="P6" s="24" t="s">
        <v>19</v>
      </c>
    </row>
    <row r="7" spans="1:16" x14ac:dyDescent="0.25">
      <c r="A7" s="36">
        <v>5</v>
      </c>
      <c r="B7" s="7">
        <v>3.6905000000000001</v>
      </c>
      <c r="C7" s="7">
        <v>3.6904499999999998</v>
      </c>
      <c r="D7" s="7">
        <v>3.6905100000000002</v>
      </c>
      <c r="E7" s="7">
        <v>3.69049</v>
      </c>
      <c r="F7" s="7">
        <v>3.6904599999999999</v>
      </c>
      <c r="G7" s="3">
        <f t="shared" si="0"/>
        <v>3.6904820000000003</v>
      </c>
      <c r="H7" s="3">
        <f t="shared" si="1"/>
        <v>2.5884358211259142E-5</v>
      </c>
      <c r="I7" s="3">
        <f t="shared" si="2"/>
        <v>3.6905100000000002</v>
      </c>
      <c r="J7" s="3">
        <f t="shared" si="3"/>
        <v>3.6904499999999998</v>
      </c>
      <c r="L7" s="41" t="s">
        <v>21</v>
      </c>
      <c r="M7" s="43" t="s">
        <v>22</v>
      </c>
      <c r="N7" s="44"/>
      <c r="O7" s="23">
        <v>1.2667999999999999</v>
      </c>
      <c r="P7" s="23">
        <v>2.5335999999999999</v>
      </c>
    </row>
    <row r="8" spans="1:16" ht="15.75" thickBot="1" x14ac:dyDescent="0.3">
      <c r="A8" s="36">
        <v>6</v>
      </c>
      <c r="B8" s="7">
        <v>3.6880099999999998</v>
      </c>
      <c r="C8" s="7">
        <v>3.6880099999999998</v>
      </c>
      <c r="D8" s="7">
        <v>3.6880199999999999</v>
      </c>
      <c r="E8" s="7">
        <v>3.68798</v>
      </c>
      <c r="F8" s="7">
        <v>3.6880099999999998</v>
      </c>
      <c r="G8" s="3">
        <f t="shared" si="0"/>
        <v>3.6880059999999992</v>
      </c>
      <c r="H8" s="3">
        <f t="shared" si="1"/>
        <v>1.516575088801212E-5</v>
      </c>
      <c r="I8" s="3">
        <f t="shared" si="2"/>
        <v>3.6880199999999999</v>
      </c>
      <c r="J8" s="3">
        <f t="shared" si="3"/>
        <v>3.68798</v>
      </c>
      <c r="L8" s="42"/>
      <c r="M8" s="45"/>
      <c r="N8" s="46"/>
      <c r="O8" s="24" t="s">
        <v>23</v>
      </c>
      <c r="P8" s="24" t="s">
        <v>24</v>
      </c>
    </row>
    <row r="9" spans="1:16" ht="15.75" thickBot="1" x14ac:dyDescent="0.3">
      <c r="L9" s="21" t="s">
        <v>25</v>
      </c>
      <c r="M9" s="53" t="s">
        <v>26</v>
      </c>
      <c r="N9" s="54"/>
      <c r="O9" s="22"/>
      <c r="P9" s="22"/>
    </row>
    <row r="10" spans="1:16" ht="15.75" thickBot="1" x14ac:dyDescent="0.3">
      <c r="A10" s="13" t="s">
        <v>6</v>
      </c>
      <c r="B10" s="47" t="s">
        <v>20</v>
      </c>
      <c r="C10" s="48"/>
      <c r="D10" s="48"/>
      <c r="E10" s="48"/>
      <c r="F10" s="49"/>
      <c r="G10" s="13"/>
      <c r="H10" s="17"/>
      <c r="I10" s="5"/>
      <c r="J10" s="5"/>
      <c r="L10" s="21" t="s">
        <v>27</v>
      </c>
      <c r="M10" s="53" t="s">
        <v>28</v>
      </c>
      <c r="N10" s="54"/>
      <c r="O10" s="21">
        <v>7.87</v>
      </c>
      <c r="P10" s="22"/>
    </row>
    <row r="11" spans="1:16" ht="15.75" thickBot="1" x14ac:dyDescent="0.3">
      <c r="A11" s="13" t="s">
        <v>2</v>
      </c>
      <c r="B11" s="33">
        <v>1</v>
      </c>
      <c r="C11" s="34">
        <v>2</v>
      </c>
      <c r="D11" s="34">
        <v>3</v>
      </c>
      <c r="E11" s="34">
        <v>4</v>
      </c>
      <c r="F11" s="35">
        <v>5</v>
      </c>
      <c r="G11" s="18" t="s">
        <v>3</v>
      </c>
      <c r="H11" s="19" t="s">
        <v>8</v>
      </c>
      <c r="I11" s="19" t="s">
        <v>4</v>
      </c>
      <c r="J11" s="20" t="s">
        <v>5</v>
      </c>
      <c r="L11" s="22"/>
      <c r="M11" s="22"/>
      <c r="N11" s="22"/>
      <c r="O11" s="22"/>
      <c r="P11" s="22"/>
    </row>
    <row r="12" spans="1:16" ht="15.75" thickBot="1" x14ac:dyDescent="0.3">
      <c r="A12" s="3">
        <v>1</v>
      </c>
      <c r="B12" s="6">
        <v>3.6421800000000002</v>
      </c>
      <c r="C12" s="6">
        <v>3.6422099999999999</v>
      </c>
      <c r="D12" s="6">
        <v>3.6421899999999998</v>
      </c>
      <c r="E12" s="6">
        <v>3.64222</v>
      </c>
      <c r="F12" s="8">
        <v>3.6421899999999998</v>
      </c>
      <c r="G12" s="3">
        <f>AVERAGE(B12:F12)</f>
        <v>3.6421979999999996</v>
      </c>
      <c r="H12" s="3">
        <f>STDEV(B12:F12)</f>
        <v>1.6431676725141011E-5</v>
      </c>
      <c r="I12" s="3">
        <f>MAX(B12:F12)</f>
        <v>3.64222</v>
      </c>
      <c r="J12" s="3">
        <f>MIN(B12:F12)</f>
        <v>3.6421800000000002</v>
      </c>
      <c r="L12" s="56" t="s">
        <v>29</v>
      </c>
      <c r="M12" s="57"/>
      <c r="N12" s="58"/>
      <c r="O12" s="22"/>
    </row>
    <row r="13" spans="1:16" ht="15.75" thickBot="1" x14ac:dyDescent="0.3">
      <c r="A13" s="4">
        <v>2</v>
      </c>
      <c r="B13" s="7">
        <v>3.68188</v>
      </c>
      <c r="C13" s="7">
        <v>3.68188</v>
      </c>
      <c r="D13" s="7">
        <v>3.6819299999999999</v>
      </c>
      <c r="E13" s="7">
        <v>3.6819000000000002</v>
      </c>
      <c r="F13" s="9">
        <v>3.6819000000000002</v>
      </c>
      <c r="G13" s="3">
        <f t="shared" ref="G13:G17" si="4">AVERAGE(B13:F13)</f>
        <v>3.6818980000000003</v>
      </c>
      <c r="H13" s="3">
        <f t="shared" ref="H13:H17" si="5">STDEV(B13:F13)</f>
        <v>2.0493901531880102E-5</v>
      </c>
      <c r="I13" s="3">
        <f t="shared" ref="I13:I17" si="6">MAX(B13:F13)</f>
        <v>3.6819299999999999</v>
      </c>
      <c r="J13" s="3">
        <f t="shared" ref="J13:J17" si="7">MIN(B13:F13)</f>
        <v>3.68188</v>
      </c>
      <c r="L13" s="59" t="s">
        <v>31</v>
      </c>
      <c r="M13" s="60"/>
      <c r="N13" s="61"/>
      <c r="O13" s="25"/>
    </row>
    <row r="14" spans="1:16" ht="15.75" thickBot="1" x14ac:dyDescent="0.3">
      <c r="A14" s="4">
        <v>3</v>
      </c>
      <c r="B14" s="7">
        <v>3.6118700000000001</v>
      </c>
      <c r="C14" s="7">
        <v>3.61185</v>
      </c>
      <c r="D14" s="7">
        <v>3.6118999999999999</v>
      </c>
      <c r="E14" s="7">
        <v>3.6118700000000001</v>
      </c>
      <c r="F14" s="9">
        <v>3.61185</v>
      </c>
      <c r="G14" s="3">
        <f t="shared" si="4"/>
        <v>3.6118679999999999</v>
      </c>
      <c r="H14" s="3">
        <f t="shared" si="5"/>
        <v>2.0493901531880102E-5</v>
      </c>
      <c r="I14" s="3">
        <f t="shared" si="6"/>
        <v>3.6118999999999999</v>
      </c>
      <c r="J14" s="3">
        <f t="shared" si="7"/>
        <v>3.61185</v>
      </c>
      <c r="P14" s="21" t="s">
        <v>32</v>
      </c>
    </row>
    <row r="15" spans="1:16" ht="15.75" thickBot="1" x14ac:dyDescent="0.3">
      <c r="A15" s="36">
        <v>4</v>
      </c>
      <c r="B15" s="4">
        <v>3.6714099999999998</v>
      </c>
      <c r="C15" s="4">
        <v>3.6713200000000001</v>
      </c>
      <c r="D15" s="4">
        <v>3.6714500000000001</v>
      </c>
      <c r="E15" s="4">
        <v>3.67143</v>
      </c>
      <c r="F15" s="4">
        <v>3.6714000000000002</v>
      </c>
      <c r="G15" s="3">
        <f t="shared" si="4"/>
        <v>3.6714020000000005</v>
      </c>
      <c r="H15" s="3">
        <f t="shared" si="5"/>
        <v>4.969909455911147E-5</v>
      </c>
      <c r="I15" s="3">
        <f t="shared" si="6"/>
        <v>3.6714500000000001</v>
      </c>
      <c r="J15" s="3">
        <f t="shared" si="7"/>
        <v>3.6713200000000001</v>
      </c>
      <c r="M15" s="5" t="s">
        <v>2</v>
      </c>
      <c r="N15" s="55" t="s">
        <v>37</v>
      </c>
      <c r="O15" s="55"/>
      <c r="P15" s="26">
        <f>0.000884074074074191</f>
        <v>8.84074074074191E-4</v>
      </c>
    </row>
    <row r="16" spans="1:16" x14ac:dyDescent="0.25">
      <c r="A16" s="36">
        <v>5</v>
      </c>
      <c r="B16" s="4">
        <v>3.67719</v>
      </c>
      <c r="C16" s="4">
        <v>3.6772200000000002</v>
      </c>
      <c r="D16" s="4">
        <v>3.67727</v>
      </c>
      <c r="E16" s="4">
        <v>3.6771799999999999</v>
      </c>
      <c r="F16" s="4">
        <v>3.6771699999999998</v>
      </c>
      <c r="G16" s="3">
        <f t="shared" si="4"/>
        <v>3.6772059999999995</v>
      </c>
      <c r="H16" s="3">
        <f t="shared" si="5"/>
        <v>4.0373258476461197E-5</v>
      </c>
      <c r="I16" s="3">
        <f t="shared" si="6"/>
        <v>3.67727</v>
      </c>
      <c r="J16" s="3">
        <f t="shared" si="7"/>
        <v>3.6771699999999998</v>
      </c>
    </row>
    <row r="17" spans="1:10" x14ac:dyDescent="0.25">
      <c r="A17" s="36">
        <v>6</v>
      </c>
      <c r="B17" s="4">
        <v>3.6737799999999998</v>
      </c>
      <c r="C17" s="4">
        <v>3.6738</v>
      </c>
      <c r="D17" s="4">
        <v>3.6738</v>
      </c>
      <c r="E17" s="4">
        <v>3.6737700000000002</v>
      </c>
      <c r="F17" s="4">
        <v>3.6737799999999998</v>
      </c>
      <c r="G17" s="3">
        <f t="shared" si="4"/>
        <v>3.6737860000000007</v>
      </c>
      <c r="H17" s="3">
        <f t="shared" si="5"/>
        <v>1.341640786495423E-5</v>
      </c>
      <c r="I17" s="3">
        <f t="shared" si="6"/>
        <v>3.6738</v>
      </c>
      <c r="J17" s="3">
        <f t="shared" si="7"/>
        <v>3.6737700000000002</v>
      </c>
    </row>
    <row r="18" spans="1:10" ht="15.75" thickBot="1" x14ac:dyDescent="0.3"/>
    <row r="19" spans="1:10" ht="15.75" thickBot="1" x14ac:dyDescent="0.3">
      <c r="A19" s="13" t="s">
        <v>6</v>
      </c>
      <c r="B19" s="47" t="s">
        <v>30</v>
      </c>
      <c r="C19" s="48"/>
      <c r="D19" s="48"/>
      <c r="E19" s="48"/>
      <c r="F19" s="49"/>
      <c r="G19" s="13"/>
      <c r="H19" s="17"/>
      <c r="I19" s="5"/>
      <c r="J19" s="5"/>
    </row>
    <row r="20" spans="1:10" ht="15.75" thickBot="1" x14ac:dyDescent="0.3">
      <c r="A20" s="13" t="s">
        <v>2</v>
      </c>
      <c r="B20" s="33">
        <v>1</v>
      </c>
      <c r="C20" s="34">
        <v>2</v>
      </c>
      <c r="D20" s="34">
        <v>3</v>
      </c>
      <c r="E20" s="34">
        <v>4</v>
      </c>
      <c r="F20" s="35">
        <v>5</v>
      </c>
      <c r="G20" s="18" t="s">
        <v>3</v>
      </c>
      <c r="H20" s="19" t="s">
        <v>8</v>
      </c>
      <c r="I20" s="19" t="s">
        <v>4</v>
      </c>
      <c r="J20" s="20" t="s">
        <v>5</v>
      </c>
    </row>
    <row r="21" spans="1:10" x14ac:dyDescent="0.25">
      <c r="A21" s="3">
        <v>1</v>
      </c>
      <c r="B21" s="6">
        <f>B3-B12</f>
        <v>1.631999999999989E-2</v>
      </c>
      <c r="C21" s="3">
        <f t="shared" ref="B21:F23" si="8">C3-C12</f>
        <v>1.6249999999999876E-2</v>
      </c>
      <c r="D21" s="3">
        <f t="shared" si="8"/>
        <v>1.6240000000000254E-2</v>
      </c>
      <c r="E21" s="3">
        <f t="shared" si="8"/>
        <v>1.631999999999989E-2</v>
      </c>
      <c r="F21" s="3">
        <f t="shared" si="8"/>
        <v>1.6290000000000138E-2</v>
      </c>
      <c r="G21" s="3">
        <f>AVERAGE(B21:F21)</f>
        <v>1.628400000000001E-2</v>
      </c>
      <c r="H21" s="3">
        <f>STDEV(B21:F21)</f>
        <v>3.7815340802285247E-5</v>
      </c>
      <c r="I21" s="3">
        <f>MAX(B21:F21)</f>
        <v>1.631999999999989E-2</v>
      </c>
      <c r="J21" s="3">
        <f>MIN(B21:F21)</f>
        <v>1.6240000000000254E-2</v>
      </c>
    </row>
    <row r="22" spans="1:10" x14ac:dyDescent="0.25">
      <c r="A22" s="4">
        <v>2</v>
      </c>
      <c r="B22" s="3">
        <f t="shared" si="8"/>
        <v>1.2389999999999901E-2</v>
      </c>
      <c r="C22" s="3">
        <f t="shared" si="8"/>
        <v>1.2340000000000018E-2</v>
      </c>
      <c r="D22" s="3">
        <f t="shared" si="8"/>
        <v>1.2290000000000134E-2</v>
      </c>
      <c r="E22" s="3">
        <f t="shared" si="8"/>
        <v>1.2379999999999836E-2</v>
      </c>
      <c r="F22" s="3">
        <f t="shared" si="8"/>
        <v>1.2319999999999887E-2</v>
      </c>
      <c r="G22" s="3">
        <f t="shared" ref="G22:G26" si="9">AVERAGE(B22:F22)</f>
        <v>1.2343999999999956E-2</v>
      </c>
      <c r="H22" s="3">
        <f t="shared" ref="H22:H26" si="10">STDEV(B22:F22)</f>
        <v>4.1593268686080309E-5</v>
      </c>
      <c r="I22" s="3">
        <f t="shared" ref="I22:I26" si="11">MAX(B22:F22)</f>
        <v>1.2389999999999901E-2</v>
      </c>
      <c r="J22" s="3">
        <f t="shared" ref="J22:J26" si="12">MIN(B22:F22)</f>
        <v>1.2290000000000134E-2</v>
      </c>
    </row>
    <row r="23" spans="1:10" x14ac:dyDescent="0.25">
      <c r="A23" s="4">
        <v>3</v>
      </c>
      <c r="B23" s="3">
        <f t="shared" si="8"/>
        <v>1.3079999999999981E-2</v>
      </c>
      <c r="C23" s="3">
        <f t="shared" si="8"/>
        <v>1.3110000000000177E-2</v>
      </c>
      <c r="D23" s="3">
        <f t="shared" si="8"/>
        <v>1.2990000000000279E-2</v>
      </c>
      <c r="E23" s="3">
        <f t="shared" si="8"/>
        <v>1.313999999999993E-2</v>
      </c>
      <c r="F23" s="3">
        <f t="shared" si="8"/>
        <v>1.3129999999999864E-2</v>
      </c>
      <c r="G23" s="3">
        <f t="shared" si="9"/>
        <v>1.3090000000000046E-2</v>
      </c>
      <c r="H23" s="3">
        <f t="shared" si="10"/>
        <v>6.0415229867835734E-5</v>
      </c>
      <c r="I23" s="3">
        <f t="shared" si="11"/>
        <v>1.313999999999993E-2</v>
      </c>
      <c r="J23" s="3">
        <f t="shared" si="12"/>
        <v>1.2990000000000279E-2</v>
      </c>
    </row>
    <row r="24" spans="1:10" x14ac:dyDescent="0.25">
      <c r="A24" s="36">
        <v>4</v>
      </c>
      <c r="B24" s="3">
        <f>B6-B15</f>
        <v>1.601000000000008E-2</v>
      </c>
      <c r="C24" s="3">
        <f t="shared" ref="B24:F26" si="13">C6-C15</f>
        <v>1.6099999999999781E-2</v>
      </c>
      <c r="D24" s="3">
        <f t="shared" si="13"/>
        <v>1.6019999999999701E-2</v>
      </c>
      <c r="E24" s="3">
        <f t="shared" si="13"/>
        <v>1.5940000000000065E-2</v>
      </c>
      <c r="F24" s="3">
        <f t="shared" si="13"/>
        <v>1.5989999999999949E-2</v>
      </c>
      <c r="G24" s="3">
        <f t="shared" si="9"/>
        <v>1.6011999999999915E-2</v>
      </c>
      <c r="H24" s="3">
        <f t="shared" si="10"/>
        <v>5.8051701094690682E-5</v>
      </c>
      <c r="I24" s="3">
        <f t="shared" si="11"/>
        <v>1.6099999999999781E-2</v>
      </c>
      <c r="J24" s="3">
        <f t="shared" si="12"/>
        <v>1.5940000000000065E-2</v>
      </c>
    </row>
    <row r="25" spans="1:10" x14ac:dyDescent="0.25">
      <c r="A25" s="36">
        <v>5</v>
      </c>
      <c r="B25" s="3">
        <f t="shared" si="13"/>
        <v>1.3310000000000155E-2</v>
      </c>
      <c r="C25" s="3">
        <f t="shared" si="13"/>
        <v>1.3229999999999631E-2</v>
      </c>
      <c r="D25" s="3">
        <f t="shared" si="13"/>
        <v>1.3240000000000141E-2</v>
      </c>
      <c r="E25" s="3">
        <f t="shared" si="13"/>
        <v>1.3310000000000155E-2</v>
      </c>
      <c r="F25" s="3">
        <f t="shared" si="13"/>
        <v>1.3290000000000024E-2</v>
      </c>
      <c r="G25" s="3">
        <f t="shared" si="9"/>
        <v>1.327600000000002E-2</v>
      </c>
      <c r="H25" s="3">
        <f t="shared" si="10"/>
        <v>3.8470768123490828E-5</v>
      </c>
      <c r="I25" s="3">
        <f t="shared" si="11"/>
        <v>1.3310000000000155E-2</v>
      </c>
      <c r="J25" s="3">
        <f t="shared" si="12"/>
        <v>1.3229999999999631E-2</v>
      </c>
    </row>
    <row r="26" spans="1:10" x14ac:dyDescent="0.25">
      <c r="A26" s="36">
        <v>6</v>
      </c>
      <c r="B26" s="3">
        <f t="shared" si="13"/>
        <v>1.4229999999999965E-2</v>
      </c>
      <c r="C26" s="3">
        <f t="shared" si="13"/>
        <v>1.4209999999999834E-2</v>
      </c>
      <c r="D26" s="3">
        <f t="shared" si="13"/>
        <v>1.4219999999999899E-2</v>
      </c>
      <c r="E26" s="3">
        <f t="shared" si="13"/>
        <v>1.4209999999999834E-2</v>
      </c>
      <c r="F26" s="3">
        <f t="shared" si="13"/>
        <v>1.4229999999999965E-2</v>
      </c>
      <c r="G26" s="3">
        <f t="shared" si="9"/>
        <v>1.4219999999999899E-2</v>
      </c>
      <c r="H26" s="3">
        <f t="shared" si="10"/>
        <v>1.0000000000065512E-5</v>
      </c>
      <c r="I26" s="3">
        <f t="shared" si="11"/>
        <v>1.4229999999999965E-2</v>
      </c>
      <c r="J26" s="3">
        <f t="shared" si="12"/>
        <v>1.4209999999999834E-2</v>
      </c>
    </row>
    <row r="27" spans="1:10" ht="15.75" thickBot="1" x14ac:dyDescent="0.3"/>
    <row r="28" spans="1:10" ht="15.75" thickBot="1" x14ac:dyDescent="0.3">
      <c r="A28" s="13" t="s">
        <v>6</v>
      </c>
      <c r="B28" s="47" t="s">
        <v>33</v>
      </c>
      <c r="C28" s="48"/>
      <c r="D28" s="48"/>
      <c r="E28" s="48"/>
      <c r="F28" s="49"/>
      <c r="G28" s="13"/>
      <c r="H28" s="17"/>
      <c r="I28" s="5"/>
      <c r="J28" s="5"/>
    </row>
    <row r="29" spans="1:10" ht="15.75" thickBot="1" x14ac:dyDescent="0.3">
      <c r="A29" s="13" t="s">
        <v>2</v>
      </c>
      <c r="B29" s="33">
        <v>1</v>
      </c>
      <c r="C29" s="34">
        <v>2</v>
      </c>
      <c r="D29" s="34">
        <v>3</v>
      </c>
      <c r="E29" s="34">
        <v>4</v>
      </c>
      <c r="F29" s="35">
        <v>5</v>
      </c>
      <c r="G29" s="18" t="s">
        <v>3</v>
      </c>
      <c r="H29" s="19" t="s">
        <v>8</v>
      </c>
      <c r="I29" s="19" t="s">
        <v>4</v>
      </c>
      <c r="J29" s="20" t="s">
        <v>5</v>
      </c>
    </row>
    <row r="30" spans="1:10" x14ac:dyDescent="0.25">
      <c r="A30" s="3">
        <v>1</v>
      </c>
      <c r="B30" s="6">
        <f>B21-$P$15</f>
        <v>1.5435925925925699E-2</v>
      </c>
      <c r="C30" s="6">
        <f t="shared" ref="C30:F30" si="14">C21-$P$15</f>
        <v>1.5365925925925684E-2</v>
      </c>
      <c r="D30" s="6">
        <f t="shared" si="14"/>
        <v>1.5355925925926063E-2</v>
      </c>
      <c r="E30" s="6">
        <f t="shared" si="14"/>
        <v>1.5435925925925699E-2</v>
      </c>
      <c r="F30" s="6">
        <f t="shared" si="14"/>
        <v>1.5405925925925946E-2</v>
      </c>
      <c r="G30" s="3">
        <f>AVERAGE(B30:F30)</f>
        <v>1.5399925925925817E-2</v>
      </c>
      <c r="H30" s="3">
        <f>STDEV(B30:F30)</f>
        <v>3.7815340802285247E-5</v>
      </c>
      <c r="I30" s="3">
        <f>MAX(B30:F30)</f>
        <v>1.5435925925925699E-2</v>
      </c>
      <c r="J30" s="3">
        <f>MIN(B30:F30)</f>
        <v>1.5355925925926063E-2</v>
      </c>
    </row>
    <row r="31" spans="1:10" x14ac:dyDescent="0.25">
      <c r="A31" s="4">
        <v>2</v>
      </c>
      <c r="B31" s="6">
        <f>B22-$P$15</f>
        <v>1.150592592592571E-2</v>
      </c>
      <c r="C31" s="6">
        <f>C22-$P$15</f>
        <v>1.1455925925925826E-2</v>
      </c>
      <c r="D31" s="6">
        <f t="shared" ref="D31:F31" si="15">D22-$P$15</f>
        <v>1.1405925925925943E-2</v>
      </c>
      <c r="E31" s="6">
        <f t="shared" si="15"/>
        <v>1.1495925925925644E-2</v>
      </c>
      <c r="F31" s="6">
        <f t="shared" si="15"/>
        <v>1.1435925925925695E-2</v>
      </c>
      <c r="G31" s="3">
        <f t="shared" ref="G31:G35" si="16">AVERAGE(B31:F31)</f>
        <v>1.1459925925925764E-2</v>
      </c>
      <c r="H31" s="3">
        <f t="shared" ref="H31:H35" si="17">STDEV(B31:F31)</f>
        <v>4.1593268686080309E-5</v>
      </c>
      <c r="I31" s="3">
        <f t="shared" ref="I31:I35" si="18">MAX(B31:F31)</f>
        <v>1.150592592592571E-2</v>
      </c>
      <c r="J31" s="3">
        <f t="shared" ref="J31:J35" si="19">MIN(B31:F31)</f>
        <v>1.1405925925925943E-2</v>
      </c>
    </row>
    <row r="32" spans="1:10" x14ac:dyDescent="0.25">
      <c r="A32" s="4">
        <v>3</v>
      </c>
      <c r="B32" s="6">
        <f t="shared" ref="B32:F32" si="20">B23-$P$15</f>
        <v>1.2195925925925789E-2</v>
      </c>
      <c r="C32" s="6">
        <f t="shared" si="20"/>
        <v>1.2225925925925986E-2</v>
      </c>
      <c r="D32" s="6">
        <f t="shared" si="20"/>
        <v>1.2105925925926088E-2</v>
      </c>
      <c r="E32" s="6">
        <f t="shared" si="20"/>
        <v>1.2255925925925738E-2</v>
      </c>
      <c r="F32" s="6">
        <f t="shared" si="20"/>
        <v>1.2245925925925672E-2</v>
      </c>
      <c r="G32" s="3">
        <f t="shared" si="16"/>
        <v>1.2205925925925854E-2</v>
      </c>
      <c r="H32" s="3">
        <f t="shared" si="17"/>
        <v>6.0415229867835734E-5</v>
      </c>
      <c r="I32" s="3">
        <f t="shared" si="18"/>
        <v>1.2255925925925738E-2</v>
      </c>
      <c r="J32" s="3">
        <f t="shared" si="19"/>
        <v>1.2105925925926088E-2</v>
      </c>
    </row>
    <row r="33" spans="1:10" x14ac:dyDescent="0.25">
      <c r="A33" s="36">
        <v>4</v>
      </c>
      <c r="B33" s="6">
        <f t="shared" ref="B33:F33" si="21">B24-$P$15</f>
        <v>1.5125925925925888E-2</v>
      </c>
      <c r="C33" s="6">
        <f t="shared" si="21"/>
        <v>1.521592592592559E-2</v>
      </c>
      <c r="D33" s="6">
        <f t="shared" si="21"/>
        <v>1.513592592592551E-2</v>
      </c>
      <c r="E33" s="6">
        <f t="shared" si="21"/>
        <v>1.5055925925925874E-2</v>
      </c>
      <c r="F33" s="6">
        <f t="shared" si="21"/>
        <v>1.5105925925925757E-2</v>
      </c>
      <c r="G33" s="3">
        <f t="shared" si="16"/>
        <v>1.5127925925925722E-2</v>
      </c>
      <c r="H33" s="3">
        <f t="shared" si="17"/>
        <v>5.8051701094690682E-5</v>
      </c>
      <c r="I33" s="3">
        <f t="shared" si="18"/>
        <v>1.521592592592559E-2</v>
      </c>
      <c r="J33" s="3">
        <f t="shared" si="19"/>
        <v>1.5055925925925874E-2</v>
      </c>
    </row>
    <row r="34" spans="1:10" x14ac:dyDescent="0.25">
      <c r="A34" s="36">
        <v>5</v>
      </c>
      <c r="B34" s="6">
        <f t="shared" ref="B34:F34" si="22">B25-$P$15</f>
        <v>1.2425925925925963E-2</v>
      </c>
      <c r="C34" s="6">
        <f t="shared" si="22"/>
        <v>1.2345925925925439E-2</v>
      </c>
      <c r="D34" s="6">
        <f t="shared" si="22"/>
        <v>1.2355925925925949E-2</v>
      </c>
      <c r="E34" s="6">
        <f t="shared" si="22"/>
        <v>1.2425925925925963E-2</v>
      </c>
      <c r="F34" s="6">
        <f t="shared" si="22"/>
        <v>1.2405925925925832E-2</v>
      </c>
      <c r="G34" s="3">
        <f t="shared" si="16"/>
        <v>1.2391925925925831E-2</v>
      </c>
      <c r="H34" s="3">
        <f t="shared" si="17"/>
        <v>3.8470768123490828E-5</v>
      </c>
      <c r="I34" s="3">
        <f t="shared" si="18"/>
        <v>1.2425925925925963E-2</v>
      </c>
      <c r="J34" s="3">
        <f t="shared" si="19"/>
        <v>1.2345925925925439E-2</v>
      </c>
    </row>
    <row r="35" spans="1:10" x14ac:dyDescent="0.25">
      <c r="A35" s="36">
        <v>6</v>
      </c>
      <c r="B35" s="6">
        <f t="shared" ref="B35:F35" si="23">B26-$P$15</f>
        <v>1.3345925925925773E-2</v>
      </c>
      <c r="C35" s="6">
        <f t="shared" si="23"/>
        <v>1.3325925925925642E-2</v>
      </c>
      <c r="D35" s="6">
        <f t="shared" si="23"/>
        <v>1.3335925925925708E-2</v>
      </c>
      <c r="E35" s="6">
        <f t="shared" si="23"/>
        <v>1.3325925925925642E-2</v>
      </c>
      <c r="F35" s="6">
        <f t="shared" si="23"/>
        <v>1.3345925925925773E-2</v>
      </c>
      <c r="G35" s="3">
        <f t="shared" si="16"/>
        <v>1.3335925925925706E-2</v>
      </c>
      <c r="H35" s="3">
        <f t="shared" si="17"/>
        <v>1.0000000000065512E-5</v>
      </c>
      <c r="I35" s="3">
        <f t="shared" si="18"/>
        <v>1.3345925925925773E-2</v>
      </c>
      <c r="J35" s="3">
        <f t="shared" si="19"/>
        <v>1.3325925925925642E-2</v>
      </c>
    </row>
    <row r="36" spans="1:10" ht="15.75" thickBot="1" x14ac:dyDescent="0.3"/>
    <row r="37" spans="1:10" ht="15.75" thickBot="1" x14ac:dyDescent="0.3">
      <c r="A37" s="13" t="s">
        <v>6</v>
      </c>
      <c r="B37" s="47" t="s">
        <v>34</v>
      </c>
      <c r="C37" s="48"/>
      <c r="D37" s="48"/>
      <c r="E37" s="48"/>
      <c r="F37" s="49"/>
      <c r="G37" s="13"/>
      <c r="H37" s="17"/>
      <c r="I37" s="5"/>
      <c r="J37" s="5"/>
    </row>
    <row r="38" spans="1:10" ht="15.75" thickBot="1" x14ac:dyDescent="0.3">
      <c r="A38" s="13" t="s">
        <v>2</v>
      </c>
      <c r="B38" s="33">
        <v>1</v>
      </c>
      <c r="C38" s="34">
        <v>2</v>
      </c>
      <c r="D38" s="34">
        <v>3</v>
      </c>
      <c r="E38" s="34">
        <v>4</v>
      </c>
      <c r="F38" s="35">
        <v>5</v>
      </c>
      <c r="G38" s="18" t="s">
        <v>3</v>
      </c>
      <c r="H38" s="19" t="s">
        <v>8</v>
      </c>
      <c r="I38" s="19" t="s">
        <v>4</v>
      </c>
      <c r="J38" s="20" t="s">
        <v>5</v>
      </c>
    </row>
    <row r="39" spans="1:10" x14ac:dyDescent="0.25">
      <c r="A39" s="3">
        <v>1</v>
      </c>
      <c r="B39" s="3">
        <f t="shared" ref="B39:F41" si="24">(($O$4*B30)/($P$7*$P$5*$O$10))</f>
        <v>3.9743830785934611</v>
      </c>
      <c r="C39" s="3">
        <f t="shared" si="24"/>
        <v>3.9563597467352576</v>
      </c>
      <c r="D39" s="3">
        <f t="shared" si="24"/>
        <v>3.9537849850413269</v>
      </c>
      <c r="E39" s="3">
        <f t="shared" si="24"/>
        <v>3.9743830785934611</v>
      </c>
      <c r="F39" s="3">
        <f t="shared" si="24"/>
        <v>3.966658793511439</v>
      </c>
      <c r="G39" s="3">
        <f>AVERAGE(B39:F39)</f>
        <v>3.9651139364949892</v>
      </c>
      <c r="H39" s="3">
        <f>STDEV(B39:F39)</f>
        <v>9.7365490944357168E-3</v>
      </c>
      <c r="I39" s="3">
        <f>MAX(B39:F39)</f>
        <v>3.9743830785934611</v>
      </c>
      <c r="J39" s="3">
        <f>MIN(B39:F39)</f>
        <v>3.9537849850413269</v>
      </c>
    </row>
    <row r="40" spans="1:10" x14ac:dyDescent="0.25">
      <c r="A40" s="4">
        <v>2</v>
      </c>
      <c r="B40" s="3">
        <f t="shared" si="24"/>
        <v>2.9625017328402703</v>
      </c>
      <c r="C40" s="3">
        <f t="shared" si="24"/>
        <v>2.9496279243701582</v>
      </c>
      <c r="D40" s="3">
        <f t="shared" si="24"/>
        <v>2.9367541159000456</v>
      </c>
      <c r="E40" s="3">
        <f t="shared" si="24"/>
        <v>2.959926971146225</v>
      </c>
      <c r="F40" s="3">
        <f t="shared" si="24"/>
        <v>2.9444784009820673</v>
      </c>
      <c r="G40" s="3">
        <f t="shared" ref="G40:G44" si="25">AVERAGE(B40:F40)</f>
        <v>2.9506578290477536</v>
      </c>
      <c r="H40" s="3">
        <f t="shared" ref="H40:H44" si="26">STDEV(B40:F40)</f>
        <v>1.0709275494235348E-2</v>
      </c>
      <c r="I40" s="3">
        <f t="shared" ref="I40:I44" si="27">MAX(B40:F40)</f>
        <v>2.9625017328402703</v>
      </c>
      <c r="J40" s="3">
        <f t="shared" ref="J40:J43" si="28">MIN(B40:F40)</f>
        <v>2.9367541159000456</v>
      </c>
    </row>
    <row r="41" spans="1:10" x14ac:dyDescent="0.25">
      <c r="A41" s="4">
        <v>3</v>
      </c>
      <c r="B41" s="3">
        <f t="shared" si="24"/>
        <v>3.1401602897282563</v>
      </c>
      <c r="C41" s="3">
        <f t="shared" si="24"/>
        <v>3.1478845748103921</v>
      </c>
      <c r="D41" s="3">
        <f t="shared" si="24"/>
        <v>3.1169874344820769</v>
      </c>
      <c r="E41" s="3">
        <f t="shared" si="24"/>
        <v>3.1556088598924141</v>
      </c>
      <c r="F41" s="3">
        <f t="shared" si="24"/>
        <v>3.1530340981983689</v>
      </c>
      <c r="G41" s="3">
        <f t="shared" si="25"/>
        <v>3.1427350514223016</v>
      </c>
      <c r="H41" s="3">
        <f t="shared" si="26"/>
        <v>1.5555481959962867E-2</v>
      </c>
      <c r="I41" s="3">
        <f t="shared" si="27"/>
        <v>3.1556088598924141</v>
      </c>
      <c r="J41" s="3">
        <f t="shared" si="28"/>
        <v>3.1169874344820769</v>
      </c>
    </row>
    <row r="42" spans="1:10" x14ac:dyDescent="0.25">
      <c r="A42" s="4">
        <v>4</v>
      </c>
      <c r="B42" s="3">
        <f t="shared" ref="B42:F44" si="29">(($O$4*B33)/($P$7*$P$5*$O$10))</f>
        <v>3.8945654660786269</v>
      </c>
      <c r="C42" s="3">
        <f t="shared" si="29"/>
        <v>3.9177383213248063</v>
      </c>
      <c r="D42" s="3">
        <f t="shared" si="29"/>
        <v>3.8971402277725575</v>
      </c>
      <c r="E42" s="3">
        <f t="shared" si="29"/>
        <v>3.8765421342204238</v>
      </c>
      <c r="F42" s="3">
        <f t="shared" si="29"/>
        <v>3.8894159426905364</v>
      </c>
      <c r="G42" s="3">
        <f t="shared" si="25"/>
        <v>3.8950804184173897</v>
      </c>
      <c r="H42" s="3">
        <f t="shared" si="26"/>
        <v>1.4946929625180011E-2</v>
      </c>
      <c r="I42" s="3">
        <f t="shared" si="27"/>
        <v>3.9177383213248063</v>
      </c>
      <c r="J42" s="3">
        <f t="shared" si="28"/>
        <v>3.8765421342204238</v>
      </c>
    </row>
    <row r="43" spans="1:10" x14ac:dyDescent="0.25">
      <c r="A43" s="36">
        <v>5</v>
      </c>
      <c r="B43" s="3">
        <f t="shared" si="29"/>
        <v>3.1993798086909564</v>
      </c>
      <c r="C43" s="3">
        <f t="shared" si="29"/>
        <v>3.1787817151385935</v>
      </c>
      <c r="D43" s="3">
        <f t="shared" si="29"/>
        <v>3.1813564768327534</v>
      </c>
      <c r="E43" s="3">
        <f t="shared" si="29"/>
        <v>3.1993798086909564</v>
      </c>
      <c r="F43" s="3">
        <f t="shared" si="29"/>
        <v>3.1942302853028659</v>
      </c>
      <c r="G43" s="3">
        <f t="shared" si="25"/>
        <v>3.1906256189312252</v>
      </c>
      <c r="H43" s="3">
        <f t="shared" si="26"/>
        <v>9.9053060104216384E-3</v>
      </c>
      <c r="I43" s="3">
        <f t="shared" si="27"/>
        <v>3.1993798086909564</v>
      </c>
      <c r="J43" s="3">
        <f t="shared" si="28"/>
        <v>3.1787817151385935</v>
      </c>
    </row>
    <row r="44" spans="1:10" ht="15.75" thickBot="1" x14ac:dyDescent="0.3">
      <c r="A44" s="36">
        <v>6</v>
      </c>
      <c r="B44" s="3">
        <f t="shared" si="29"/>
        <v>3.4362578845415279</v>
      </c>
      <c r="C44" s="3">
        <f t="shared" si="29"/>
        <v>3.4311083611534365</v>
      </c>
      <c r="D44" s="3">
        <f t="shared" si="29"/>
        <v>3.4336831228474818</v>
      </c>
      <c r="E44" s="3">
        <f t="shared" si="29"/>
        <v>3.4311083611534365</v>
      </c>
      <c r="F44" s="3">
        <f t="shared" si="29"/>
        <v>3.4362578845415279</v>
      </c>
      <c r="G44" s="29">
        <f t="shared" si="25"/>
        <v>3.4336831228474822</v>
      </c>
      <c r="H44" s="29">
        <f t="shared" si="26"/>
        <v>2.5747616940456908E-3</v>
      </c>
      <c r="I44" s="3">
        <f t="shared" si="27"/>
        <v>3.4362578845415279</v>
      </c>
      <c r="J44" s="3">
        <f>MIN(B44:F44)</f>
        <v>3.4311083611534365</v>
      </c>
    </row>
    <row r="45" spans="1:10" ht="15.75" thickBot="1" x14ac:dyDescent="0.3">
      <c r="G45" s="31">
        <f>AVERAGE(B39:F44)</f>
        <v>3.4296493295268577</v>
      </c>
      <c r="H45" s="30">
        <f>STDEV(B39:F44)</f>
        <v>0.38793738469862782</v>
      </c>
    </row>
    <row r="46" spans="1:10" ht="15.75" thickBot="1" x14ac:dyDescent="0.3"/>
    <row r="47" spans="1:10" ht="15.75" thickBot="1" x14ac:dyDescent="0.3">
      <c r="A47" s="13" t="s">
        <v>6</v>
      </c>
      <c r="B47" s="47" t="s">
        <v>35</v>
      </c>
      <c r="C47" s="48"/>
      <c r="D47" s="48"/>
      <c r="E47" s="48"/>
      <c r="F47" s="49"/>
      <c r="G47" s="13"/>
      <c r="H47" s="17"/>
      <c r="I47" s="5"/>
      <c r="J47" s="5"/>
    </row>
    <row r="48" spans="1:10" ht="15.75" thickBot="1" x14ac:dyDescent="0.3">
      <c r="A48" s="13" t="s">
        <v>2</v>
      </c>
      <c r="B48" s="33">
        <v>1</v>
      </c>
      <c r="C48" s="34">
        <v>2</v>
      </c>
      <c r="D48" s="34">
        <v>3</v>
      </c>
      <c r="E48" s="34">
        <v>4</v>
      </c>
      <c r="F48" s="35">
        <v>5</v>
      </c>
      <c r="G48" s="18" t="s">
        <v>3</v>
      </c>
      <c r="H48" s="19" t="s">
        <v>8</v>
      </c>
      <c r="I48" s="19" t="s">
        <v>4</v>
      </c>
      <c r="J48" s="20" t="s">
        <v>5</v>
      </c>
    </row>
    <row r="49" spans="1:10" x14ac:dyDescent="0.25">
      <c r="A49" s="3">
        <v>1</v>
      </c>
      <c r="B49" s="3">
        <f t="shared" ref="B49:F51" si="30">(($P$4*B30)/($P$7*$P$5*$O$10))</f>
        <v>0.10091477034341657</v>
      </c>
      <c r="C49" s="3">
        <f t="shared" si="30"/>
        <v>0.10045713443884306</v>
      </c>
      <c r="D49" s="3">
        <f t="shared" si="30"/>
        <v>0.10039175788104934</v>
      </c>
      <c r="E49" s="3">
        <f t="shared" si="30"/>
        <v>0.10091477034341657</v>
      </c>
      <c r="F49" s="3">
        <f t="shared" si="30"/>
        <v>0.10071864067002959</v>
      </c>
      <c r="G49" s="3">
        <f>AVERAGE(B49:F49)</f>
        <v>0.10067941473535102</v>
      </c>
      <c r="H49" s="3">
        <f>STDEV(B49:F49)</f>
        <v>2.4722368135436689E-4</v>
      </c>
      <c r="I49" s="3">
        <f>MAX(B49:F49)</f>
        <v>0.10091477034341657</v>
      </c>
      <c r="J49" s="3">
        <f>MIN(B49:F49)</f>
        <v>0.10039175788104934</v>
      </c>
    </row>
    <row r="50" spans="1:10" x14ac:dyDescent="0.25">
      <c r="A50" s="4">
        <v>2</v>
      </c>
      <c r="B50" s="3">
        <f t="shared" si="30"/>
        <v>7.5221783129509487E-2</v>
      </c>
      <c r="C50" s="3">
        <f t="shared" si="30"/>
        <v>7.489490034052923E-2</v>
      </c>
      <c r="D50" s="3">
        <f t="shared" si="30"/>
        <v>7.4568017551548987E-2</v>
      </c>
      <c r="E50" s="3">
        <f t="shared" si="30"/>
        <v>7.5156406571712853E-2</v>
      </c>
      <c r="F50" s="3">
        <f t="shared" si="30"/>
        <v>7.4764147224935976E-2</v>
      </c>
      <c r="G50" s="3">
        <f t="shared" ref="G50:G54" si="31">AVERAGE(B50:F50)</f>
        <v>7.492105096364729E-2</v>
      </c>
      <c r="H50" s="3">
        <f t="shared" ref="H50:H54" si="32">STDEV(B50:F50)</f>
        <v>2.7192247341884955E-4</v>
      </c>
      <c r="I50" s="3">
        <f t="shared" ref="I50:I54" si="33">MAX(B50:F50)</f>
        <v>7.5221783129509487E-2</v>
      </c>
      <c r="J50" s="3">
        <f t="shared" ref="J50:J54" si="34">MIN(B50:F50)</f>
        <v>7.4568017551548987E-2</v>
      </c>
    </row>
    <row r="51" spans="1:10" x14ac:dyDescent="0.25">
      <c r="A51" s="4">
        <v>3</v>
      </c>
      <c r="B51" s="3">
        <f t="shared" si="30"/>
        <v>7.9732765617447909E-2</v>
      </c>
      <c r="C51" s="3">
        <f t="shared" si="30"/>
        <v>7.9928895290837798E-2</v>
      </c>
      <c r="D51" s="3">
        <f t="shared" si="30"/>
        <v>7.9144376597284044E-2</v>
      </c>
      <c r="E51" s="3">
        <f t="shared" si="30"/>
        <v>8.0125024964224786E-2</v>
      </c>
      <c r="F51" s="3">
        <f t="shared" si="30"/>
        <v>8.0059648406428138E-2</v>
      </c>
      <c r="G51" s="3">
        <f t="shared" si="31"/>
        <v>7.979814217524453E-2</v>
      </c>
      <c r="H51" s="3">
        <f t="shared" si="32"/>
        <v>3.9497397672253528E-4</v>
      </c>
      <c r="I51" s="3">
        <f t="shared" si="33"/>
        <v>8.0125024964224786E-2</v>
      </c>
      <c r="J51" s="3">
        <f t="shared" si="34"/>
        <v>7.9144376597284044E-2</v>
      </c>
    </row>
    <row r="52" spans="1:10" x14ac:dyDescent="0.25">
      <c r="A52" s="36">
        <v>4</v>
      </c>
      <c r="B52" s="3">
        <f t="shared" ref="B52:F54" si="35">(($P$4*B33)/($P$7*$P$5*$O$10))</f>
        <v>9.8888097051735568E-2</v>
      </c>
      <c r="C52" s="3">
        <f t="shared" si="35"/>
        <v>9.9476486071899434E-2</v>
      </c>
      <c r="D52" s="3">
        <f t="shared" si="35"/>
        <v>9.8953473609529288E-2</v>
      </c>
      <c r="E52" s="3">
        <f t="shared" si="35"/>
        <v>9.8430461147162071E-2</v>
      </c>
      <c r="F52" s="3">
        <f t="shared" si="35"/>
        <v>9.8757343936142314E-2</v>
      </c>
      <c r="G52" s="3">
        <f t="shared" si="31"/>
        <v>9.8901172363293738E-2</v>
      </c>
      <c r="H52" s="3">
        <f t="shared" si="32"/>
        <v>3.7952203917848416E-4</v>
      </c>
      <c r="I52" s="3">
        <f t="shared" si="33"/>
        <v>9.9476486071899434E-2</v>
      </c>
      <c r="J52" s="3">
        <f t="shared" si="34"/>
        <v>9.8430461147162071E-2</v>
      </c>
    </row>
    <row r="53" spans="1:10" x14ac:dyDescent="0.25">
      <c r="A53" s="36">
        <v>5</v>
      </c>
      <c r="B53" s="3">
        <f t="shared" si="35"/>
        <v>8.123642644676167E-2</v>
      </c>
      <c r="C53" s="3">
        <f t="shared" si="35"/>
        <v>8.0713413984388624E-2</v>
      </c>
      <c r="D53" s="3">
        <f t="shared" si="35"/>
        <v>8.0778790542188172E-2</v>
      </c>
      <c r="E53" s="3">
        <f t="shared" si="35"/>
        <v>8.123642644676167E-2</v>
      </c>
      <c r="F53" s="3">
        <f t="shared" si="35"/>
        <v>8.1105673331168401E-2</v>
      </c>
      <c r="G53" s="3">
        <f t="shared" si="31"/>
        <v>8.1014146150253707E-2</v>
      </c>
      <c r="H53" s="3">
        <f t="shared" si="32"/>
        <v>2.5150863956896604E-4</v>
      </c>
      <c r="I53" s="3">
        <f t="shared" si="33"/>
        <v>8.123642644676167E-2</v>
      </c>
      <c r="J53" s="3">
        <f t="shared" si="34"/>
        <v>8.0713413984388624E-2</v>
      </c>
    </row>
    <row r="54" spans="1:10" ht="15.75" thickBot="1" x14ac:dyDescent="0.3">
      <c r="A54" s="36">
        <v>6</v>
      </c>
      <c r="B54" s="3">
        <f t="shared" si="35"/>
        <v>8.7251069764010952E-2</v>
      </c>
      <c r="C54" s="3">
        <f t="shared" si="35"/>
        <v>8.7120316648417712E-2</v>
      </c>
      <c r="D54" s="3">
        <f t="shared" si="35"/>
        <v>8.7185693206214332E-2</v>
      </c>
      <c r="E54" s="3">
        <f t="shared" si="35"/>
        <v>8.7120316648417712E-2</v>
      </c>
      <c r="F54" s="3">
        <f t="shared" si="35"/>
        <v>8.7251069764010952E-2</v>
      </c>
      <c r="G54" s="29">
        <f t="shared" si="31"/>
        <v>8.7185693206214346E-2</v>
      </c>
      <c r="H54" s="29">
        <f t="shared" si="32"/>
        <v>6.5376557796620327E-5</v>
      </c>
      <c r="I54" s="3">
        <f t="shared" si="33"/>
        <v>8.7251069764010952E-2</v>
      </c>
      <c r="J54" s="3">
        <f t="shared" si="34"/>
        <v>8.7120316648417712E-2</v>
      </c>
    </row>
    <row r="55" spans="1:10" ht="15.75" thickBot="1" x14ac:dyDescent="0.3">
      <c r="G55" s="31">
        <f>AVERAGE(B49:F54)</f>
        <v>8.7083269932334104E-2</v>
      </c>
      <c r="H55" s="30">
        <f>STDEV(B49:F54)</f>
        <v>9.8502362027826033E-3</v>
      </c>
    </row>
  </sheetData>
  <mergeCells count="18">
    <mergeCell ref="L7:L8"/>
    <mergeCell ref="M7:N8"/>
    <mergeCell ref="M9:N9"/>
    <mergeCell ref="B10:F10"/>
    <mergeCell ref="L12:N12"/>
    <mergeCell ref="B1:F1"/>
    <mergeCell ref="M2:N2"/>
    <mergeCell ref="L3:L4"/>
    <mergeCell ref="M3:N4"/>
    <mergeCell ref="L5:L6"/>
    <mergeCell ref="M5:N6"/>
    <mergeCell ref="B19:F19"/>
    <mergeCell ref="B28:F28"/>
    <mergeCell ref="B37:F37"/>
    <mergeCell ref="B47:F47"/>
    <mergeCell ref="M10:N10"/>
    <mergeCell ref="L13:N13"/>
    <mergeCell ref="N15:O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B35243-453A-4EF9-B857-FAEEC2A57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E27723-C28B-4200-94FF-F21B28AE75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7B032F-75B5-4B5B-B474-CBE1C719B1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 - Day 0</vt:lpstr>
      <vt:lpstr>Control - Day 28</vt:lpstr>
      <vt:lpstr>Control - CR</vt:lpstr>
      <vt:lpstr>Test - Day 0</vt:lpstr>
      <vt:lpstr>Test - Day 28</vt:lpstr>
      <vt:lpstr>Test - CR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2022-06-23T14:06:40Z</dcterms:created>
  <dcterms:modified xsi:type="dcterms:W3CDTF">2024-04-30T09:47:41Z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